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6"/>
  </bookViews>
  <sheets>
    <sheet name="Астрономия" sheetId="1" r:id="rId1"/>
    <sheet name="Искусство (МХК)" sheetId="2" r:id="rId2"/>
    <sheet name="Экономика " sheetId="3" r:id="rId3"/>
    <sheet name="ОБЖ" sheetId="4" r:id="rId4"/>
    <sheet name="Биология" sheetId="5" r:id="rId5"/>
    <sheet name="Общество" sheetId="6" r:id="rId6"/>
    <sheet name="География" sheetId="7" r:id="rId7"/>
  </sheets>
  <calcPr calcId="125725"/>
</workbook>
</file>

<file path=xl/calcChain.xml><?xml version="1.0" encoding="utf-8"?>
<calcChain xmlns="http://schemas.openxmlformats.org/spreadsheetml/2006/main">
  <c r="M7" i="7"/>
  <c r="M6"/>
  <c r="M5"/>
  <c r="M4"/>
  <c r="M3"/>
  <c r="M2"/>
  <c r="M8" i="5" l="1"/>
  <c r="M7"/>
  <c r="M6"/>
  <c r="M5"/>
  <c r="M4"/>
  <c r="M3"/>
  <c r="M2"/>
  <c r="M3" i="4"/>
  <c r="L3"/>
  <c r="L4"/>
  <c r="M4" s="1"/>
  <c r="L5"/>
  <c r="M5" s="1"/>
  <c r="L6"/>
  <c r="M6" s="1"/>
  <c r="L7"/>
  <c r="M7" s="1"/>
  <c r="L8"/>
  <c r="M8" s="1"/>
  <c r="L9"/>
  <c r="M9" s="1"/>
  <c r="L10"/>
  <c r="M10" s="1"/>
  <c r="L11"/>
  <c r="M11" s="1"/>
  <c r="L12"/>
  <c r="M12" s="1"/>
  <c r="L13"/>
  <c r="M13" s="1"/>
  <c r="M2"/>
  <c r="L2"/>
  <c r="M2" i="3"/>
  <c r="L2"/>
</calcChain>
</file>

<file path=xl/sharedStrings.xml><?xml version="1.0" encoding="utf-8"?>
<sst xmlns="http://schemas.openxmlformats.org/spreadsheetml/2006/main" count="668" uniqueCount="165">
  <si>
    <t>№</t>
  </si>
  <si>
    <t>Фамилия</t>
  </si>
  <si>
    <t xml:space="preserve">Имя </t>
  </si>
  <si>
    <t xml:space="preserve">Отчество </t>
  </si>
  <si>
    <t>Пол (м,ж)</t>
  </si>
  <si>
    <t>Дата рождения</t>
  </si>
  <si>
    <t>Полное наименование образовательной организации (по уставу)</t>
  </si>
  <si>
    <t>Уровень обучения (класс)</t>
  </si>
  <si>
    <t>1-й тур</t>
  </si>
  <si>
    <t>2-й тур</t>
  </si>
  <si>
    <t>3-й тур</t>
  </si>
  <si>
    <t>Итоги (балл)</t>
  </si>
  <si>
    <t>Итоги (процент)</t>
  </si>
  <si>
    <t>Результат (победитель, призёр, участник)</t>
  </si>
  <si>
    <t>Учитель/наставник (ФИО)</t>
  </si>
  <si>
    <t xml:space="preserve">Должность </t>
  </si>
  <si>
    <t>Имеет ОВЗ</t>
  </si>
  <si>
    <t>Лясковская</t>
  </si>
  <si>
    <t xml:space="preserve">Карина </t>
  </si>
  <si>
    <t>Вячеславовна</t>
  </si>
  <si>
    <t>ж</t>
  </si>
  <si>
    <t>МБОУ СОШ с. Маяк</t>
  </si>
  <si>
    <t>участник</t>
  </si>
  <si>
    <t>Бельды Надежда Дмитриевна</t>
  </si>
  <si>
    <t>учитель искусства, ОБЖ</t>
  </si>
  <si>
    <t>нет</t>
  </si>
  <si>
    <t xml:space="preserve">Тимофеева </t>
  </si>
  <si>
    <t>Васелина</t>
  </si>
  <si>
    <t>Эдуардовна</t>
  </si>
  <si>
    <t xml:space="preserve">Киле </t>
  </si>
  <si>
    <t>Александр</t>
  </si>
  <si>
    <t>Анатольевич</t>
  </si>
  <si>
    <t>м</t>
  </si>
  <si>
    <t>Калашникова</t>
  </si>
  <si>
    <t xml:space="preserve">Александра </t>
  </si>
  <si>
    <t>Алексеевна</t>
  </si>
  <si>
    <t>Одинокова</t>
  </si>
  <si>
    <t>Ксения</t>
  </si>
  <si>
    <t>Александровна</t>
  </si>
  <si>
    <t xml:space="preserve">Ачкасова </t>
  </si>
  <si>
    <t>Елизавета</t>
  </si>
  <si>
    <t xml:space="preserve"> Ефимовна</t>
  </si>
  <si>
    <t>Кузьмин</t>
  </si>
  <si>
    <t>Никита</t>
  </si>
  <si>
    <t>Александрович</t>
  </si>
  <si>
    <t>Болдырева</t>
  </si>
  <si>
    <t>Елена</t>
  </si>
  <si>
    <t>Романовна</t>
  </si>
  <si>
    <t>Воробьев</t>
  </si>
  <si>
    <t>Виталий</t>
  </si>
  <si>
    <t>Максимович</t>
  </si>
  <si>
    <t>Жукова Татьяна Зиновьевна</t>
  </si>
  <si>
    <t>учитель физики МБОУ СОШ  с. Маяк</t>
  </si>
  <si>
    <t>Киле</t>
  </si>
  <si>
    <t>Сергей</t>
  </si>
  <si>
    <t>Андреевич</t>
  </si>
  <si>
    <t>победитель</t>
  </si>
  <si>
    <t>учитель истории, обществознания</t>
  </si>
  <si>
    <t xml:space="preserve">Чураева </t>
  </si>
  <si>
    <t>Юлия</t>
  </si>
  <si>
    <t>Михайловнаж</t>
  </si>
  <si>
    <t>Кузовкова О.В.</t>
  </si>
  <si>
    <t>Иосифович</t>
  </si>
  <si>
    <t xml:space="preserve">Причина </t>
  </si>
  <si>
    <t xml:space="preserve">Никита </t>
  </si>
  <si>
    <t>Ачкасова</t>
  </si>
  <si>
    <t>Ефимовна</t>
  </si>
  <si>
    <t>Кондакова</t>
  </si>
  <si>
    <t>Олеговна</t>
  </si>
  <si>
    <t>Ойтанко</t>
  </si>
  <si>
    <t xml:space="preserve">Андрей </t>
  </si>
  <si>
    <t>Игоревич</t>
  </si>
  <si>
    <t>Константин</t>
  </si>
  <si>
    <t xml:space="preserve">Парфирьев </t>
  </si>
  <si>
    <t xml:space="preserve">Швачко </t>
  </si>
  <si>
    <t>Яркова</t>
  </si>
  <si>
    <t>Татьяна</t>
  </si>
  <si>
    <t xml:space="preserve">Веселова </t>
  </si>
  <si>
    <t xml:space="preserve">София </t>
  </si>
  <si>
    <t>Гавриленко</t>
  </si>
  <si>
    <t xml:space="preserve">Альбина </t>
  </si>
  <si>
    <t>Зурабовна</t>
  </si>
  <si>
    <t xml:space="preserve">Маньчев </t>
  </si>
  <si>
    <t>Василий</t>
  </si>
  <si>
    <t>Алексеевич</t>
  </si>
  <si>
    <t xml:space="preserve">Бельды </t>
  </si>
  <si>
    <t>Викторович</t>
  </si>
  <si>
    <t>Анастасия</t>
  </si>
  <si>
    <t>Витальевна</t>
  </si>
  <si>
    <t>Чураева</t>
  </si>
  <si>
    <t>Михайловна</t>
  </si>
  <si>
    <t xml:space="preserve">Болдырева </t>
  </si>
  <si>
    <t xml:space="preserve">Витали </t>
  </si>
  <si>
    <t>Заксор</t>
  </si>
  <si>
    <t>Алексей</t>
  </si>
  <si>
    <t>Куликова</t>
  </si>
  <si>
    <t>Анна</t>
  </si>
  <si>
    <t>Николаевна</t>
  </si>
  <si>
    <t>Рогова</t>
  </si>
  <si>
    <t>Софья</t>
  </si>
  <si>
    <t>Бельды Н.Д</t>
  </si>
  <si>
    <t>Учитель ОБЖ</t>
  </si>
  <si>
    <t>Победитель</t>
  </si>
  <si>
    <t>Участник</t>
  </si>
  <si>
    <t>Савчук М.С.</t>
  </si>
  <si>
    <t>учитель биологии</t>
  </si>
  <si>
    <t>ИТОГИ</t>
  </si>
  <si>
    <t>ПРОЦЕНТ</t>
  </si>
  <si>
    <t>Андреевна</t>
  </si>
  <si>
    <t>Максим</t>
  </si>
  <si>
    <t>Харламова</t>
  </si>
  <si>
    <t>Виктория</t>
  </si>
  <si>
    <t>учитель истории, рбществознания</t>
  </si>
  <si>
    <t>Архипова</t>
  </si>
  <si>
    <t>Марина</t>
  </si>
  <si>
    <t>Константиновна</t>
  </si>
  <si>
    <t>Копп</t>
  </si>
  <si>
    <t>Погиба</t>
  </si>
  <si>
    <t>Максимовна</t>
  </si>
  <si>
    <t>призер</t>
  </si>
  <si>
    <t xml:space="preserve">призер </t>
  </si>
  <si>
    <t xml:space="preserve">Сладкевич </t>
  </si>
  <si>
    <t>Викторовна</t>
  </si>
  <si>
    <t xml:space="preserve">Ксения </t>
  </si>
  <si>
    <t>Кнстантиновна</t>
  </si>
  <si>
    <t>Свиридова</t>
  </si>
  <si>
    <t>Кристина</t>
  </si>
  <si>
    <t>Павловна</t>
  </si>
  <si>
    <t xml:space="preserve">Томилко </t>
  </si>
  <si>
    <t>Ульяна</t>
  </si>
  <si>
    <t xml:space="preserve">Зубарев </t>
  </si>
  <si>
    <t>Владимирович</t>
  </si>
  <si>
    <t>Констнтинов</t>
  </si>
  <si>
    <t>Николай</t>
  </si>
  <si>
    <t>Бельды</t>
  </si>
  <si>
    <t>Артем</t>
  </si>
  <si>
    <t>София</t>
  </si>
  <si>
    <t>Донкан</t>
  </si>
  <si>
    <t>Данил</t>
  </si>
  <si>
    <t>Альбина</t>
  </si>
  <si>
    <t>Арина</t>
  </si>
  <si>
    <t>Маньчев</t>
  </si>
  <si>
    <t>Вадим</t>
  </si>
  <si>
    <t>Семенович</t>
  </si>
  <si>
    <t xml:space="preserve">Болдырева  </t>
  </si>
  <si>
    <t>Разумова</t>
  </si>
  <si>
    <t>Анатольевна</t>
  </si>
  <si>
    <t>Савченко</t>
  </si>
  <si>
    <t>Полина</t>
  </si>
  <si>
    <t>Хотамова</t>
  </si>
  <si>
    <t>Фирузахон</t>
  </si>
  <si>
    <t>0 СОШ с. Маяк</t>
  </si>
  <si>
    <t>Учитель географии, биологии</t>
  </si>
  <si>
    <t>Дарья</t>
  </si>
  <si>
    <t xml:space="preserve">Борисенко </t>
  </si>
  <si>
    <t>Ходуньков</t>
  </si>
  <si>
    <t xml:space="preserve">Кодякин </t>
  </si>
  <si>
    <t>Дмитриевич</t>
  </si>
  <si>
    <t>1 СОШ с. Маяк</t>
  </si>
  <si>
    <t>2 СОШ с. Маяк</t>
  </si>
  <si>
    <t>3 СОШ с. Маяк</t>
  </si>
  <si>
    <t>4 СОШ с. Маяк</t>
  </si>
  <si>
    <t>5 СОШ с. Маяк</t>
  </si>
  <si>
    <t>Абдурасуловна</t>
  </si>
  <si>
    <t>Сергеевна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</si>
</sst>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10">
    <xf numFmtId="0" fontId="0" fillId="0" borderId="0" xfId="0"/>
    <xf numFmtId="2" fontId="2" fillId="0" borderId="2" xfId="1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14" fontId="2" fillId="0" borderId="1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14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/>
    <xf numFmtId="0" fontId="5" fillId="0" borderId="2" xfId="0" applyFont="1" applyBorder="1"/>
    <xf numFmtId="0" fontId="5" fillId="0" borderId="2" xfId="0" applyNumberFormat="1" applyFont="1" applyBorder="1"/>
    <xf numFmtId="0" fontId="5" fillId="0" borderId="0" xfId="0" applyFont="1" applyBorder="1"/>
    <xf numFmtId="14" fontId="5" fillId="0" borderId="0" xfId="0" applyNumberFormat="1" applyFont="1" applyBorder="1"/>
    <xf numFmtId="0" fontId="5" fillId="0" borderId="0" xfId="0" applyNumberFormat="1" applyFont="1" applyBorder="1"/>
    <xf numFmtId="0" fontId="5" fillId="0" borderId="2" xfId="0" applyFont="1" applyBorder="1" applyAlignment="1">
      <alignment horizontal="center"/>
    </xf>
    <xf numFmtId="14" fontId="5" fillId="0" borderId="2" xfId="0" applyNumberFormat="1" applyFont="1" applyBorder="1"/>
    <xf numFmtId="0" fontId="5" fillId="0" borderId="4" xfId="0" applyFont="1" applyBorder="1" applyAlignment="1"/>
    <xf numFmtId="0" fontId="5" fillId="0" borderId="5" xfId="0" applyFont="1" applyBorder="1" applyAlignment="1"/>
    <xf numFmtId="0" fontId="5" fillId="0" borderId="6" xfId="0" applyFont="1" applyBorder="1" applyAlignment="1"/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14" fontId="6" fillId="0" borderId="1" xfId="0" applyNumberFormat="1" applyFont="1" applyBorder="1" applyAlignment="1">
      <alignment horizontal="center" vertical="top"/>
    </xf>
    <xf numFmtId="2" fontId="0" fillId="0" borderId="0" xfId="0" applyNumberFormat="1"/>
    <xf numFmtId="0" fontId="5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14" fontId="7" fillId="0" borderId="1" xfId="0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top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14" fontId="7" fillId="0" borderId="1" xfId="0" applyNumberFormat="1" applyFont="1" applyBorder="1" applyAlignment="1"/>
    <xf numFmtId="0" fontId="7" fillId="0" borderId="1" xfId="0" applyFont="1" applyBorder="1" applyAlignment="1"/>
    <xf numFmtId="0" fontId="7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2" fontId="7" fillId="3" borderId="1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/>
    <xf numFmtId="14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/>
    <xf numFmtId="2" fontId="4" fillId="3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2" fillId="0" borderId="0" xfId="1" applyNumberFormat="1" applyFont="1"/>
    <xf numFmtId="14" fontId="2" fillId="0" borderId="0" xfId="0" applyNumberFormat="1" applyFont="1"/>
    <xf numFmtId="0" fontId="8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2" fontId="2" fillId="3" borderId="1" xfId="1" applyNumberFormat="1" applyFont="1" applyFill="1" applyBorder="1" applyAlignment="1">
      <alignment horizontal="center"/>
    </xf>
    <xf numFmtId="2" fontId="2" fillId="0" borderId="0" xfId="1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7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6" fillId="0" borderId="1" xfId="0" applyFont="1" applyFill="1" applyBorder="1" applyAlignment="1">
      <alignment horizontal="center" vertical="top"/>
    </xf>
    <xf numFmtId="14" fontId="6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 vertical="top"/>
    </xf>
    <xf numFmtId="0" fontId="2" fillId="0" borderId="2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/>
    </xf>
    <xf numFmtId="0" fontId="6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0" fillId="0" borderId="0" xfId="0" applyNumberFormat="1"/>
    <xf numFmtId="0" fontId="7" fillId="0" borderId="1" xfId="0" applyFont="1" applyBorder="1"/>
    <xf numFmtId="14" fontId="7" fillId="0" borderId="1" xfId="0" applyNumberFormat="1" applyFont="1" applyBorder="1"/>
    <xf numFmtId="0" fontId="6" fillId="0" borderId="1" xfId="0" applyFont="1" applyBorder="1" applyAlignment="1">
      <alignment horizontal="left" vertical="top"/>
    </xf>
  </cellXfs>
  <cellStyles count="9">
    <cellStyle name="Обычный" xfId="0" builtinId="0"/>
    <cellStyle name="Обычный 11" xfId="7"/>
    <cellStyle name="Обычный 12" xfId="8"/>
    <cellStyle name="Обычный 2" xfId="2"/>
    <cellStyle name="Обычный 3" xfId="4"/>
    <cellStyle name="Обычный 4" xfId="3"/>
    <cellStyle name="Обычный 8" xfId="5"/>
    <cellStyle name="Обычный 9" xfId="6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9"/>
  <sheetViews>
    <sheetView workbookViewId="0">
      <selection activeCell="G20" sqref="G20"/>
    </sheetView>
  </sheetViews>
  <sheetFormatPr defaultRowHeight="15"/>
  <cols>
    <col min="1" max="1" width="5.28515625" customWidth="1"/>
    <col min="4" max="4" width="11.42578125" bestFit="1" customWidth="1"/>
    <col min="7" max="7" width="16.85546875" customWidth="1"/>
  </cols>
  <sheetData>
    <row r="1" spans="1:17" ht="65.2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3" t="s">
        <v>14</v>
      </c>
      <c r="P1" s="4" t="s">
        <v>15</v>
      </c>
      <c r="Q1" s="4" t="s">
        <v>16</v>
      </c>
    </row>
    <row r="2" spans="1:17">
      <c r="A2" s="16">
        <v>1</v>
      </c>
      <c r="B2" s="18" t="s">
        <v>48</v>
      </c>
      <c r="C2" s="18" t="s">
        <v>49</v>
      </c>
      <c r="D2" s="18" t="s">
        <v>50</v>
      </c>
      <c r="E2" s="18" t="s">
        <v>32</v>
      </c>
      <c r="F2" s="19">
        <v>36967</v>
      </c>
      <c r="G2" s="18" t="s">
        <v>21</v>
      </c>
      <c r="H2" s="18">
        <v>11</v>
      </c>
      <c r="I2" s="18">
        <v>8</v>
      </c>
      <c r="J2" s="18"/>
      <c r="K2" s="18"/>
      <c r="L2" s="18">
        <v>8</v>
      </c>
      <c r="M2" s="2">
        <v>16.666666666666668</v>
      </c>
      <c r="N2" s="18" t="s">
        <v>22</v>
      </c>
      <c r="O2" s="18" t="s">
        <v>51</v>
      </c>
      <c r="P2" s="18" t="s">
        <v>52</v>
      </c>
      <c r="Q2" s="18" t="s">
        <v>25</v>
      </c>
    </row>
    <row r="3" spans="1:17">
      <c r="A3" s="17">
        <v>2</v>
      </c>
      <c r="B3" s="20" t="s">
        <v>53</v>
      </c>
      <c r="C3" s="20" t="s">
        <v>54</v>
      </c>
      <c r="D3" s="20" t="s">
        <v>55</v>
      </c>
      <c r="E3" s="20" t="s">
        <v>32</v>
      </c>
      <c r="F3" s="21">
        <v>37503</v>
      </c>
      <c r="G3" s="20" t="s">
        <v>21</v>
      </c>
      <c r="H3" s="20">
        <v>11</v>
      </c>
      <c r="I3" s="20">
        <v>5</v>
      </c>
      <c r="J3" s="20"/>
      <c r="K3" s="20"/>
      <c r="L3" s="20">
        <v>5</v>
      </c>
      <c r="M3" s="1">
        <v>10.416666666666666</v>
      </c>
      <c r="N3" s="20" t="s">
        <v>22</v>
      </c>
      <c r="O3" s="20" t="s">
        <v>51</v>
      </c>
      <c r="P3" s="20" t="s">
        <v>52</v>
      </c>
      <c r="Q3" s="20" t="s">
        <v>25</v>
      </c>
    </row>
    <row r="4" spans="1:17">
      <c r="A4" s="22"/>
      <c r="B4" s="22"/>
      <c r="C4" s="22"/>
      <c r="D4" s="22"/>
      <c r="E4" s="22"/>
      <c r="F4" s="23"/>
      <c r="G4" s="22"/>
      <c r="H4" s="22"/>
      <c r="I4" s="22"/>
      <c r="J4" s="22"/>
      <c r="K4" s="22"/>
      <c r="L4" s="26"/>
      <c r="M4" s="25"/>
      <c r="N4" s="22"/>
      <c r="O4" s="22"/>
      <c r="P4" s="22"/>
      <c r="Q4" s="22"/>
    </row>
    <row r="5" spans="1:17">
      <c r="A5" s="22"/>
      <c r="B5" s="22"/>
      <c r="C5" s="22"/>
      <c r="D5" s="22"/>
      <c r="E5" s="22"/>
      <c r="F5" s="23"/>
      <c r="G5" s="22"/>
      <c r="H5" s="22"/>
      <c r="I5" s="24"/>
      <c r="J5" s="22"/>
      <c r="K5" s="22"/>
      <c r="L5" s="26"/>
      <c r="M5" s="25"/>
      <c r="N5" s="22"/>
      <c r="O5" s="22"/>
      <c r="P5" s="22"/>
      <c r="Q5" s="22"/>
    </row>
    <row r="6" spans="1:17">
      <c r="A6" s="22"/>
      <c r="B6" s="22"/>
      <c r="C6" s="22"/>
      <c r="D6" s="22"/>
      <c r="E6" s="22"/>
      <c r="F6" s="23"/>
      <c r="G6" s="22"/>
      <c r="H6" s="22"/>
      <c r="I6" s="24"/>
      <c r="J6" s="22"/>
      <c r="K6" s="22"/>
      <c r="L6" s="26"/>
      <c r="M6" s="25"/>
      <c r="N6" s="22"/>
      <c r="O6" s="22"/>
      <c r="P6" s="22"/>
      <c r="Q6" s="22"/>
    </row>
    <row r="7" spans="1:17">
      <c r="A7" s="22"/>
      <c r="B7" s="22"/>
      <c r="C7" s="22"/>
      <c r="D7" s="22"/>
      <c r="E7" s="22"/>
      <c r="F7" s="23"/>
      <c r="G7" s="22"/>
      <c r="H7" s="22"/>
      <c r="I7" s="24"/>
      <c r="J7" s="22"/>
      <c r="K7" s="22"/>
      <c r="L7" s="26"/>
      <c r="M7" s="25"/>
      <c r="N7" s="22"/>
      <c r="O7" s="22"/>
      <c r="P7" s="22"/>
      <c r="Q7" s="22"/>
    </row>
    <row r="8" spans="1:17">
      <c r="A8" s="22"/>
      <c r="B8" s="22"/>
      <c r="C8" s="22"/>
      <c r="D8" s="22"/>
      <c r="E8" s="22"/>
      <c r="F8" s="23"/>
      <c r="G8" s="22"/>
      <c r="H8" s="22"/>
      <c r="I8" s="24"/>
      <c r="J8" s="22"/>
      <c r="K8" s="22"/>
      <c r="L8" s="26"/>
      <c r="M8" s="25"/>
      <c r="N8" s="22"/>
      <c r="O8" s="22"/>
      <c r="P8" s="22"/>
      <c r="Q8" s="22"/>
    </row>
    <row r="9" spans="1:17">
      <c r="A9" s="22"/>
      <c r="B9" s="22"/>
      <c r="C9" s="22"/>
      <c r="D9" s="22"/>
      <c r="E9" s="22"/>
      <c r="F9" s="23"/>
      <c r="G9" s="22"/>
      <c r="H9" s="22"/>
      <c r="I9" s="24"/>
      <c r="J9" s="22"/>
      <c r="K9" s="22"/>
      <c r="L9" s="26"/>
      <c r="M9" s="25"/>
      <c r="N9" s="22"/>
      <c r="O9" s="22"/>
      <c r="P9" s="22"/>
      <c r="Q9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Q9"/>
  <sheetViews>
    <sheetView workbookViewId="0">
      <selection activeCell="C17" sqref="C17"/>
    </sheetView>
  </sheetViews>
  <sheetFormatPr defaultRowHeight="15"/>
  <sheetData>
    <row r="1" spans="1:17" ht="102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3" t="s">
        <v>10</v>
      </c>
      <c r="L1" s="10" t="s">
        <v>11</v>
      </c>
      <c r="M1" s="4" t="s">
        <v>12</v>
      </c>
      <c r="N1" s="4" t="s">
        <v>13</v>
      </c>
      <c r="O1" s="3" t="s">
        <v>14</v>
      </c>
      <c r="P1" s="4" t="s">
        <v>15</v>
      </c>
      <c r="Q1" s="4" t="s">
        <v>16</v>
      </c>
    </row>
    <row r="2" spans="1:17">
      <c r="A2" s="5">
        <v>1</v>
      </c>
      <c r="B2" s="5" t="s">
        <v>17</v>
      </c>
      <c r="C2" s="5" t="s">
        <v>18</v>
      </c>
      <c r="D2" s="5" t="s">
        <v>19</v>
      </c>
      <c r="E2" s="5" t="s">
        <v>20</v>
      </c>
      <c r="F2" s="6">
        <v>39311</v>
      </c>
      <c r="G2" s="5" t="s">
        <v>21</v>
      </c>
      <c r="H2" s="5">
        <v>5</v>
      </c>
      <c r="I2" s="5">
        <v>13</v>
      </c>
      <c r="J2" s="5"/>
      <c r="K2" s="5"/>
      <c r="L2" s="9">
        <v>13</v>
      </c>
      <c r="M2" s="7">
        <v>9.2857142857142865</v>
      </c>
      <c r="N2" s="5" t="s">
        <v>22</v>
      </c>
      <c r="O2" s="5" t="s">
        <v>23</v>
      </c>
      <c r="P2" s="5" t="s">
        <v>24</v>
      </c>
      <c r="Q2" s="5" t="s">
        <v>25</v>
      </c>
    </row>
    <row r="3" spans="1:17">
      <c r="A3" s="5">
        <v>2</v>
      </c>
      <c r="B3" s="5" t="s">
        <v>26</v>
      </c>
      <c r="C3" s="5" t="s">
        <v>27</v>
      </c>
      <c r="D3" s="5" t="s">
        <v>28</v>
      </c>
      <c r="E3" s="5" t="s">
        <v>20</v>
      </c>
      <c r="F3" s="6">
        <v>39196</v>
      </c>
      <c r="G3" s="5" t="s">
        <v>21</v>
      </c>
      <c r="H3" s="5">
        <v>5</v>
      </c>
      <c r="I3" s="5">
        <v>15</v>
      </c>
      <c r="J3" s="5"/>
      <c r="K3" s="5"/>
      <c r="L3" s="9">
        <v>15</v>
      </c>
      <c r="M3" s="7">
        <v>10.714285714285714</v>
      </c>
      <c r="N3" s="5" t="s">
        <v>22</v>
      </c>
      <c r="O3" s="5" t="s">
        <v>23</v>
      </c>
      <c r="P3" s="5" t="s">
        <v>24</v>
      </c>
      <c r="Q3" s="5" t="s">
        <v>25</v>
      </c>
    </row>
    <row r="4" spans="1:17">
      <c r="A4" s="5">
        <v>3</v>
      </c>
      <c r="B4" s="5" t="s">
        <v>29</v>
      </c>
      <c r="C4" s="5" t="s">
        <v>30</v>
      </c>
      <c r="D4" s="5" t="s">
        <v>31</v>
      </c>
      <c r="E4" s="5" t="s">
        <v>32</v>
      </c>
      <c r="F4" s="6">
        <v>38990</v>
      </c>
      <c r="G4" s="5" t="s">
        <v>21</v>
      </c>
      <c r="H4" s="5">
        <v>6</v>
      </c>
      <c r="I4" s="5">
        <v>11</v>
      </c>
      <c r="J4" s="5"/>
      <c r="K4" s="5"/>
      <c r="L4" s="9">
        <v>11</v>
      </c>
      <c r="M4" s="7">
        <v>7.8571428571428568</v>
      </c>
      <c r="N4" s="5" t="s">
        <v>22</v>
      </c>
      <c r="O4" s="5" t="s">
        <v>23</v>
      </c>
      <c r="P4" s="5" t="s">
        <v>24</v>
      </c>
      <c r="Q4" s="5" t="s">
        <v>25</v>
      </c>
    </row>
    <row r="5" spans="1:17">
      <c r="A5" s="5">
        <v>4</v>
      </c>
      <c r="B5" s="5" t="s">
        <v>33</v>
      </c>
      <c r="C5" s="5" t="s">
        <v>34</v>
      </c>
      <c r="D5" s="5" t="s">
        <v>35</v>
      </c>
      <c r="E5" s="5" t="s">
        <v>20</v>
      </c>
      <c r="F5" s="6">
        <v>38843</v>
      </c>
      <c r="G5" s="5" t="s">
        <v>21</v>
      </c>
      <c r="H5" s="5">
        <v>6</v>
      </c>
      <c r="I5" s="8">
        <v>15</v>
      </c>
      <c r="J5" s="5"/>
      <c r="K5" s="5"/>
      <c r="L5" s="9">
        <v>15</v>
      </c>
      <c r="M5" s="7">
        <v>10.714285714285714</v>
      </c>
      <c r="N5" s="5" t="s">
        <v>22</v>
      </c>
      <c r="O5" s="5" t="s">
        <v>23</v>
      </c>
      <c r="P5" s="5" t="s">
        <v>24</v>
      </c>
      <c r="Q5" s="5" t="s">
        <v>25</v>
      </c>
    </row>
    <row r="6" spans="1:17">
      <c r="A6" s="5">
        <v>5</v>
      </c>
      <c r="B6" s="5" t="s">
        <v>36</v>
      </c>
      <c r="C6" s="5" t="s">
        <v>37</v>
      </c>
      <c r="D6" s="5" t="s">
        <v>38</v>
      </c>
      <c r="E6" s="5" t="s">
        <v>20</v>
      </c>
      <c r="F6" s="6">
        <v>38920</v>
      </c>
      <c r="G6" s="5" t="s">
        <v>21</v>
      </c>
      <c r="H6" s="5">
        <v>6</v>
      </c>
      <c r="I6" s="8">
        <v>16</v>
      </c>
      <c r="J6" s="5"/>
      <c r="K6" s="5"/>
      <c r="L6" s="9">
        <v>16</v>
      </c>
      <c r="M6" s="7">
        <v>11.428571428571429</v>
      </c>
      <c r="N6" s="5" t="s">
        <v>22</v>
      </c>
      <c r="O6" s="5" t="s">
        <v>23</v>
      </c>
      <c r="P6" s="5" t="s">
        <v>24</v>
      </c>
      <c r="Q6" s="5" t="s">
        <v>25</v>
      </c>
    </row>
    <row r="7" spans="1:17">
      <c r="A7" s="5">
        <v>6</v>
      </c>
      <c r="B7" s="5" t="s">
        <v>39</v>
      </c>
      <c r="C7" s="5" t="s">
        <v>40</v>
      </c>
      <c r="D7" s="5" t="s">
        <v>41</v>
      </c>
      <c r="E7" s="5" t="s">
        <v>20</v>
      </c>
      <c r="F7" s="6">
        <v>37705</v>
      </c>
      <c r="G7" s="5" t="s">
        <v>21</v>
      </c>
      <c r="H7" s="5">
        <v>9</v>
      </c>
      <c r="I7" s="8">
        <v>16</v>
      </c>
      <c r="J7" s="5"/>
      <c r="K7" s="5"/>
      <c r="L7" s="9">
        <v>16</v>
      </c>
      <c r="M7" s="7">
        <v>5.333333333333333</v>
      </c>
      <c r="N7" s="5" t="s">
        <v>22</v>
      </c>
      <c r="O7" s="5" t="s">
        <v>23</v>
      </c>
      <c r="P7" s="5" t="s">
        <v>24</v>
      </c>
      <c r="Q7" s="5" t="s">
        <v>25</v>
      </c>
    </row>
    <row r="8" spans="1:17">
      <c r="A8" s="5">
        <v>7</v>
      </c>
      <c r="B8" s="5" t="s">
        <v>42</v>
      </c>
      <c r="C8" s="5" t="s">
        <v>43</v>
      </c>
      <c r="D8" s="5" t="s">
        <v>44</v>
      </c>
      <c r="E8" s="5" t="s">
        <v>32</v>
      </c>
      <c r="F8" s="6">
        <v>37384</v>
      </c>
      <c r="G8" s="5" t="s">
        <v>21</v>
      </c>
      <c r="H8" s="5">
        <v>10</v>
      </c>
      <c r="I8" s="8">
        <v>22</v>
      </c>
      <c r="J8" s="5"/>
      <c r="K8" s="5"/>
      <c r="L8" s="9">
        <v>22</v>
      </c>
      <c r="M8" s="7">
        <v>7.5342465753424657</v>
      </c>
      <c r="N8" s="5" t="s">
        <v>22</v>
      </c>
      <c r="O8" s="5" t="s">
        <v>23</v>
      </c>
      <c r="P8" s="5" t="s">
        <v>24</v>
      </c>
      <c r="Q8" s="5" t="s">
        <v>25</v>
      </c>
    </row>
    <row r="9" spans="1:17">
      <c r="A9" s="11">
        <v>8</v>
      </c>
      <c r="B9" s="11" t="s">
        <v>45</v>
      </c>
      <c r="C9" s="11" t="s">
        <v>46</v>
      </c>
      <c r="D9" s="11" t="s">
        <v>47</v>
      </c>
      <c r="E9" s="11" t="s">
        <v>20</v>
      </c>
      <c r="F9" s="12">
        <v>37197</v>
      </c>
      <c r="G9" s="11" t="s">
        <v>21</v>
      </c>
      <c r="H9" s="11">
        <v>11</v>
      </c>
      <c r="I9" s="13">
        <v>5</v>
      </c>
      <c r="J9" s="11"/>
      <c r="K9" s="11"/>
      <c r="L9" s="14">
        <v>5</v>
      </c>
      <c r="M9" s="15">
        <v>1.7605633802816902</v>
      </c>
      <c r="N9" s="11" t="s">
        <v>22</v>
      </c>
      <c r="O9" s="11" t="s">
        <v>23</v>
      </c>
      <c r="P9" s="11" t="s">
        <v>24</v>
      </c>
      <c r="Q9" s="11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Q2"/>
  <sheetViews>
    <sheetView workbookViewId="0">
      <selection activeCell="J13" sqref="J13"/>
    </sheetView>
  </sheetViews>
  <sheetFormatPr defaultRowHeight="15"/>
  <cols>
    <col min="15" max="15" width="12" bestFit="1" customWidth="1"/>
    <col min="16" max="16" width="14.5703125" customWidth="1"/>
  </cols>
  <sheetData>
    <row r="1" spans="1:17" ht="102">
      <c r="A1" s="27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28" t="s">
        <v>7</v>
      </c>
      <c r="I1" s="28" t="s">
        <v>8</v>
      </c>
      <c r="J1" s="28" t="s">
        <v>9</v>
      </c>
      <c r="K1" s="27" t="s">
        <v>10</v>
      </c>
      <c r="L1" s="28" t="s">
        <v>11</v>
      </c>
      <c r="M1" s="28" t="s">
        <v>12</v>
      </c>
      <c r="N1" s="28" t="s">
        <v>13</v>
      </c>
      <c r="O1" s="27" t="s">
        <v>14</v>
      </c>
      <c r="P1" s="28" t="s">
        <v>15</v>
      </c>
      <c r="Q1" s="28" t="s">
        <v>16</v>
      </c>
    </row>
    <row r="2" spans="1:17">
      <c r="A2" s="64">
        <v>1</v>
      </c>
      <c r="B2" s="65" t="s">
        <v>58</v>
      </c>
      <c r="C2" s="66" t="s">
        <v>59</v>
      </c>
      <c r="D2" s="66" t="s">
        <v>60</v>
      </c>
      <c r="E2" s="64" t="s">
        <v>20</v>
      </c>
      <c r="F2" s="67">
        <v>37997</v>
      </c>
      <c r="G2" s="66" t="s">
        <v>21</v>
      </c>
      <c r="H2" s="64">
        <v>8</v>
      </c>
      <c r="I2" s="68">
        <v>26</v>
      </c>
      <c r="J2" s="68">
        <v>12</v>
      </c>
      <c r="K2" s="69"/>
      <c r="L2" s="64">
        <f>I2+J2</f>
        <v>38</v>
      </c>
      <c r="M2" s="70">
        <f>L2*100/72</f>
        <v>52.777777777777779</v>
      </c>
      <c r="N2" s="64" t="s">
        <v>56</v>
      </c>
      <c r="O2" s="66" t="s">
        <v>61</v>
      </c>
      <c r="P2" s="66" t="s">
        <v>57</v>
      </c>
      <c r="Q2" s="64" t="s">
        <v>25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Q16"/>
  <sheetViews>
    <sheetView workbookViewId="0">
      <selection activeCell="B2" sqref="B2:F2"/>
    </sheetView>
  </sheetViews>
  <sheetFormatPr defaultRowHeight="15"/>
  <sheetData>
    <row r="1" spans="1:17" ht="102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28" t="s">
        <v>7</v>
      </c>
      <c r="I1" s="28" t="s">
        <v>8</v>
      </c>
      <c r="J1" s="28" t="s">
        <v>9</v>
      </c>
      <c r="K1" s="27" t="s">
        <v>10</v>
      </c>
      <c r="L1" s="28" t="s">
        <v>11</v>
      </c>
      <c r="M1" s="28" t="s">
        <v>12</v>
      </c>
      <c r="N1" s="28" t="s">
        <v>13</v>
      </c>
      <c r="O1" s="27" t="s">
        <v>14</v>
      </c>
      <c r="P1" s="28" t="s">
        <v>15</v>
      </c>
      <c r="Q1" s="28" t="s">
        <v>16</v>
      </c>
    </row>
    <row r="2" spans="1:17">
      <c r="A2" s="31">
        <v>1</v>
      </c>
      <c r="B2" s="29" t="s">
        <v>63</v>
      </c>
      <c r="C2" s="29" t="s">
        <v>64</v>
      </c>
      <c r="D2" s="29" t="s">
        <v>62</v>
      </c>
      <c r="E2" s="29" t="s">
        <v>32</v>
      </c>
      <c r="F2" s="30">
        <v>38121</v>
      </c>
      <c r="G2" s="29" t="s">
        <v>21</v>
      </c>
      <c r="H2" s="29">
        <v>8</v>
      </c>
      <c r="I2" s="32">
        <v>31</v>
      </c>
      <c r="J2" s="29">
        <v>0</v>
      </c>
      <c r="K2" s="29"/>
      <c r="L2" s="29">
        <f>I2+J2</f>
        <v>31</v>
      </c>
      <c r="M2" s="29">
        <f>L2*100/200</f>
        <v>15.5</v>
      </c>
      <c r="N2" s="29" t="s">
        <v>22</v>
      </c>
      <c r="O2" s="29" t="s">
        <v>100</v>
      </c>
      <c r="P2" s="29" t="s">
        <v>101</v>
      </c>
      <c r="Q2" s="49" t="s">
        <v>25</v>
      </c>
    </row>
    <row r="3" spans="1:17">
      <c r="A3" s="31">
        <v>2</v>
      </c>
      <c r="B3" s="29" t="s">
        <v>65</v>
      </c>
      <c r="C3" s="29" t="s">
        <v>40</v>
      </c>
      <c r="D3" s="29" t="s">
        <v>66</v>
      </c>
      <c r="E3" s="29" t="s">
        <v>20</v>
      </c>
      <c r="F3" s="30">
        <v>37705</v>
      </c>
      <c r="G3" s="29" t="s">
        <v>21</v>
      </c>
      <c r="H3" s="29">
        <v>9</v>
      </c>
      <c r="I3" s="32">
        <v>41</v>
      </c>
      <c r="J3" s="29">
        <v>0</v>
      </c>
      <c r="K3" s="29"/>
      <c r="L3" s="29">
        <f t="shared" ref="L3:L13" si="0">I3+J3</f>
        <v>41</v>
      </c>
      <c r="M3" s="29">
        <f t="shared" ref="M3:M13" si="1">L3*100/200</f>
        <v>20.5</v>
      </c>
      <c r="N3" s="29" t="s">
        <v>22</v>
      </c>
      <c r="O3" s="29" t="s">
        <v>100</v>
      </c>
      <c r="P3" s="29" t="s">
        <v>101</v>
      </c>
      <c r="Q3" s="49" t="s">
        <v>25</v>
      </c>
    </row>
    <row r="4" spans="1:17">
      <c r="A4" s="31">
        <v>3</v>
      </c>
      <c r="B4" s="29" t="s">
        <v>67</v>
      </c>
      <c r="C4" s="29" t="s">
        <v>59</v>
      </c>
      <c r="D4" s="29" t="s">
        <v>68</v>
      </c>
      <c r="E4" s="29" t="s">
        <v>20</v>
      </c>
      <c r="F4" s="30">
        <v>37841</v>
      </c>
      <c r="G4" s="29" t="s">
        <v>21</v>
      </c>
      <c r="H4" s="29">
        <v>9</v>
      </c>
      <c r="I4" s="32">
        <v>30</v>
      </c>
      <c r="J4" s="29">
        <v>0</v>
      </c>
      <c r="K4" s="29"/>
      <c r="L4" s="29">
        <f t="shared" si="0"/>
        <v>30</v>
      </c>
      <c r="M4" s="29">
        <f t="shared" si="1"/>
        <v>15</v>
      </c>
      <c r="N4" s="29" t="s">
        <v>22</v>
      </c>
      <c r="O4" s="29" t="s">
        <v>100</v>
      </c>
      <c r="P4" s="29" t="s">
        <v>101</v>
      </c>
      <c r="Q4" s="49" t="s">
        <v>25</v>
      </c>
    </row>
    <row r="5" spans="1:17">
      <c r="A5" s="31">
        <v>4</v>
      </c>
      <c r="B5" s="29" t="s">
        <v>69</v>
      </c>
      <c r="C5" s="29" t="s">
        <v>70</v>
      </c>
      <c r="D5" s="29" t="s">
        <v>71</v>
      </c>
      <c r="E5" s="29" t="s">
        <v>32</v>
      </c>
      <c r="F5" s="30">
        <v>37583</v>
      </c>
      <c r="G5" s="29" t="s">
        <v>21</v>
      </c>
      <c r="H5" s="29">
        <v>9</v>
      </c>
      <c r="I5" s="32">
        <v>61</v>
      </c>
      <c r="J5" s="29">
        <v>0</v>
      </c>
      <c r="K5" s="29"/>
      <c r="L5" s="29">
        <f t="shared" si="0"/>
        <v>61</v>
      </c>
      <c r="M5" s="29">
        <f t="shared" si="1"/>
        <v>30.5</v>
      </c>
      <c r="N5" s="29" t="s">
        <v>22</v>
      </c>
      <c r="O5" s="29" t="s">
        <v>100</v>
      </c>
      <c r="P5" s="29" t="s">
        <v>101</v>
      </c>
      <c r="Q5" s="49" t="s">
        <v>25</v>
      </c>
    </row>
    <row r="6" spans="1:17">
      <c r="A6" s="31">
        <v>5</v>
      </c>
      <c r="B6" s="29" t="s">
        <v>73</v>
      </c>
      <c r="C6" s="29" t="s">
        <v>72</v>
      </c>
      <c r="D6" s="29" t="s">
        <v>55</v>
      </c>
      <c r="E6" s="29" t="s">
        <v>32</v>
      </c>
      <c r="F6" s="30">
        <v>37676</v>
      </c>
      <c r="G6" s="29" t="s">
        <v>21</v>
      </c>
      <c r="H6" s="29">
        <v>9</v>
      </c>
      <c r="I6" s="32">
        <v>24</v>
      </c>
      <c r="J6" s="29">
        <v>20</v>
      </c>
      <c r="K6" s="29"/>
      <c r="L6" s="29">
        <f t="shared" si="0"/>
        <v>44</v>
      </c>
      <c r="M6" s="29">
        <f t="shared" si="1"/>
        <v>22</v>
      </c>
      <c r="N6" s="29" t="s">
        <v>22</v>
      </c>
      <c r="O6" s="29" t="s">
        <v>100</v>
      </c>
      <c r="P6" s="29" t="s">
        <v>101</v>
      </c>
      <c r="Q6" s="49" t="s">
        <v>25</v>
      </c>
    </row>
    <row r="7" spans="1:17">
      <c r="A7" s="31">
        <v>6</v>
      </c>
      <c r="B7" s="29" t="s">
        <v>74</v>
      </c>
      <c r="C7" s="29" t="s">
        <v>37</v>
      </c>
      <c r="D7" s="29" t="s">
        <v>68</v>
      </c>
      <c r="E7" s="29" t="s">
        <v>20</v>
      </c>
      <c r="F7" s="30">
        <v>37450</v>
      </c>
      <c r="G7" s="29" t="s">
        <v>21</v>
      </c>
      <c r="H7" s="29">
        <v>9</v>
      </c>
      <c r="I7" s="32">
        <v>23</v>
      </c>
      <c r="J7" s="29">
        <v>0</v>
      </c>
      <c r="K7" s="29"/>
      <c r="L7" s="29">
        <f t="shared" si="0"/>
        <v>23</v>
      </c>
      <c r="M7" s="29">
        <f t="shared" si="1"/>
        <v>11.5</v>
      </c>
      <c r="N7" s="29" t="s">
        <v>22</v>
      </c>
      <c r="O7" s="29" t="s">
        <v>100</v>
      </c>
      <c r="P7" s="29" t="s">
        <v>101</v>
      </c>
      <c r="Q7" s="49" t="s">
        <v>25</v>
      </c>
    </row>
    <row r="8" spans="1:17">
      <c r="A8" s="31">
        <v>7</v>
      </c>
      <c r="B8" s="29" t="s">
        <v>75</v>
      </c>
      <c r="C8" s="29" t="s">
        <v>76</v>
      </c>
      <c r="D8" s="29" t="s">
        <v>47</v>
      </c>
      <c r="E8" s="29" t="s">
        <v>20</v>
      </c>
      <c r="F8" s="30">
        <v>37685</v>
      </c>
      <c r="G8" s="29" t="s">
        <v>21</v>
      </c>
      <c r="H8" s="29">
        <v>9</v>
      </c>
      <c r="I8" s="32">
        <v>58</v>
      </c>
      <c r="J8" s="29">
        <v>0</v>
      </c>
      <c r="K8" s="29"/>
      <c r="L8" s="29">
        <f t="shared" si="0"/>
        <v>58</v>
      </c>
      <c r="M8" s="29">
        <f t="shared" si="1"/>
        <v>29</v>
      </c>
      <c r="N8" s="29" t="s">
        <v>22</v>
      </c>
      <c r="O8" s="29" t="s">
        <v>100</v>
      </c>
      <c r="P8" s="29" t="s">
        <v>101</v>
      </c>
      <c r="Q8" s="49" t="s">
        <v>25</v>
      </c>
    </row>
    <row r="9" spans="1:17">
      <c r="A9" s="31">
        <v>8</v>
      </c>
      <c r="B9" s="29" t="s">
        <v>77</v>
      </c>
      <c r="C9" s="29" t="s">
        <v>78</v>
      </c>
      <c r="D9" s="29" t="s">
        <v>35</v>
      </c>
      <c r="E9" s="29" t="s">
        <v>20</v>
      </c>
      <c r="F9" s="30">
        <v>37513</v>
      </c>
      <c r="G9" s="29" t="s">
        <v>21</v>
      </c>
      <c r="H9" s="29">
        <v>10</v>
      </c>
      <c r="I9" s="32">
        <v>22</v>
      </c>
      <c r="J9" s="29">
        <v>0</v>
      </c>
      <c r="K9" s="29"/>
      <c r="L9" s="29">
        <f t="shared" si="0"/>
        <v>22</v>
      </c>
      <c r="M9" s="29">
        <f t="shared" si="1"/>
        <v>11</v>
      </c>
      <c r="N9" s="29" t="s">
        <v>22</v>
      </c>
      <c r="O9" s="29" t="s">
        <v>100</v>
      </c>
      <c r="P9" s="29" t="s">
        <v>101</v>
      </c>
      <c r="Q9" s="49" t="s">
        <v>25</v>
      </c>
    </row>
    <row r="10" spans="1:17">
      <c r="A10" s="31">
        <v>9</v>
      </c>
      <c r="B10" s="29" t="s">
        <v>79</v>
      </c>
      <c r="C10" s="29" t="s">
        <v>80</v>
      </c>
      <c r="D10" s="29" t="s">
        <v>81</v>
      </c>
      <c r="E10" s="29" t="s">
        <v>20</v>
      </c>
      <c r="F10" s="30">
        <v>37819</v>
      </c>
      <c r="G10" s="29" t="s">
        <v>21</v>
      </c>
      <c r="H10" s="29">
        <v>10</v>
      </c>
      <c r="I10" s="32">
        <v>45</v>
      </c>
      <c r="J10" s="29">
        <v>0</v>
      </c>
      <c r="K10" s="29"/>
      <c r="L10" s="29">
        <f t="shared" si="0"/>
        <v>45</v>
      </c>
      <c r="M10" s="29">
        <f t="shared" si="1"/>
        <v>22.5</v>
      </c>
      <c r="N10" s="29" t="s">
        <v>22</v>
      </c>
      <c r="O10" s="29" t="s">
        <v>100</v>
      </c>
      <c r="P10" s="29" t="s">
        <v>101</v>
      </c>
      <c r="Q10" s="49" t="s">
        <v>25</v>
      </c>
    </row>
    <row r="11" spans="1:17">
      <c r="A11" s="31">
        <v>10</v>
      </c>
      <c r="B11" s="29" t="s">
        <v>82</v>
      </c>
      <c r="C11" s="29" t="s">
        <v>83</v>
      </c>
      <c r="D11" s="29" t="s">
        <v>84</v>
      </c>
      <c r="E11" s="29" t="s">
        <v>32</v>
      </c>
      <c r="F11" s="30">
        <v>37594</v>
      </c>
      <c r="G11" s="29" t="s">
        <v>21</v>
      </c>
      <c r="H11" s="29">
        <v>10</v>
      </c>
      <c r="I11" s="32">
        <v>30</v>
      </c>
      <c r="J11" s="29">
        <v>35</v>
      </c>
      <c r="K11" s="29"/>
      <c r="L11" s="29">
        <f t="shared" si="0"/>
        <v>65</v>
      </c>
      <c r="M11" s="29">
        <f t="shared" si="1"/>
        <v>32.5</v>
      </c>
      <c r="N11" s="29" t="s">
        <v>22</v>
      </c>
      <c r="O11" s="29" t="s">
        <v>100</v>
      </c>
      <c r="P11" s="29" t="s">
        <v>101</v>
      </c>
      <c r="Q11" s="49" t="s">
        <v>25</v>
      </c>
    </row>
    <row r="12" spans="1:17">
      <c r="A12" s="31">
        <v>11</v>
      </c>
      <c r="B12" s="29" t="s">
        <v>85</v>
      </c>
      <c r="C12" s="29" t="s">
        <v>70</v>
      </c>
      <c r="D12" s="29" t="s">
        <v>86</v>
      </c>
      <c r="E12" s="29" t="s">
        <v>32</v>
      </c>
      <c r="F12" s="30">
        <v>37099</v>
      </c>
      <c r="G12" s="29" t="s">
        <v>21</v>
      </c>
      <c r="H12" s="29">
        <v>11</v>
      </c>
      <c r="I12" s="32">
        <v>40</v>
      </c>
      <c r="J12" s="29">
        <v>35</v>
      </c>
      <c r="K12" s="29"/>
      <c r="L12" s="29">
        <f t="shared" si="0"/>
        <v>75</v>
      </c>
      <c r="M12" s="29">
        <f t="shared" si="1"/>
        <v>37.5</v>
      </c>
      <c r="N12" s="29" t="s">
        <v>22</v>
      </c>
      <c r="O12" s="29" t="s">
        <v>100</v>
      </c>
      <c r="P12" s="29" t="s">
        <v>101</v>
      </c>
      <c r="Q12" s="49" t="s">
        <v>25</v>
      </c>
    </row>
    <row r="13" spans="1:17">
      <c r="A13" s="38">
        <v>12</v>
      </c>
      <c r="B13" s="33" t="s">
        <v>53</v>
      </c>
      <c r="C13" s="33" t="s">
        <v>54</v>
      </c>
      <c r="D13" s="33" t="s">
        <v>55</v>
      </c>
      <c r="E13" s="33" t="s">
        <v>32</v>
      </c>
      <c r="F13" s="39">
        <v>37503</v>
      </c>
      <c r="G13" s="33" t="s">
        <v>21</v>
      </c>
      <c r="H13" s="33">
        <v>11</v>
      </c>
      <c r="I13" s="34">
        <v>39</v>
      </c>
      <c r="J13" s="33">
        <v>25</v>
      </c>
      <c r="K13" s="33"/>
      <c r="L13" s="33">
        <f t="shared" si="0"/>
        <v>64</v>
      </c>
      <c r="M13" s="33">
        <f t="shared" si="1"/>
        <v>32</v>
      </c>
      <c r="N13" s="29" t="s">
        <v>22</v>
      </c>
      <c r="O13" s="29" t="s">
        <v>100</v>
      </c>
      <c r="P13" s="29" t="s">
        <v>101</v>
      </c>
      <c r="Q13" s="49" t="s">
        <v>25</v>
      </c>
    </row>
    <row r="14" spans="1:17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2"/>
    </row>
    <row r="15" spans="1:17">
      <c r="A15" s="35"/>
      <c r="B15" s="35"/>
      <c r="C15" s="35"/>
      <c r="D15" s="35"/>
      <c r="E15" s="35"/>
      <c r="F15" s="36"/>
      <c r="G15" s="35"/>
      <c r="H15" s="35"/>
      <c r="I15" s="37"/>
      <c r="J15" s="35"/>
      <c r="K15" s="35"/>
      <c r="L15" s="35"/>
      <c r="M15" s="35"/>
      <c r="N15" s="35"/>
      <c r="O15" s="35"/>
      <c r="P15" s="35"/>
      <c r="Q15" s="35"/>
    </row>
    <row r="16" spans="1:17">
      <c r="A16" s="35"/>
      <c r="B16" s="35"/>
      <c r="C16" s="35"/>
      <c r="D16" s="35"/>
      <c r="E16" s="35"/>
      <c r="F16" s="36"/>
      <c r="G16" s="35"/>
      <c r="H16" s="35"/>
      <c r="I16" s="37"/>
      <c r="J16" s="35"/>
      <c r="K16" s="35"/>
      <c r="L16" s="35"/>
      <c r="M16" s="35"/>
      <c r="N16" s="35"/>
      <c r="O16" s="35"/>
      <c r="P16" s="35"/>
      <c r="Q16" s="3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Q9"/>
  <sheetViews>
    <sheetView workbookViewId="0">
      <selection activeCell="I20" sqref="I20"/>
    </sheetView>
  </sheetViews>
  <sheetFormatPr defaultRowHeight="15"/>
  <cols>
    <col min="6" max="6" width="10.140625" bestFit="1" customWidth="1"/>
  </cols>
  <sheetData>
    <row r="1" spans="1:17" ht="102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3" t="s">
        <v>14</v>
      </c>
      <c r="P1" s="4" t="s">
        <v>15</v>
      </c>
      <c r="Q1" s="4" t="s">
        <v>16</v>
      </c>
    </row>
    <row r="2" spans="1:17">
      <c r="A2" s="50">
        <v>1</v>
      </c>
      <c r="B2" s="51" t="s">
        <v>69</v>
      </c>
      <c r="C2" s="51" t="s">
        <v>87</v>
      </c>
      <c r="D2" s="51" t="s">
        <v>88</v>
      </c>
      <c r="E2" s="51" t="s">
        <v>20</v>
      </c>
      <c r="F2" s="52">
        <v>38066</v>
      </c>
      <c r="G2" s="51" t="s">
        <v>21</v>
      </c>
      <c r="H2" s="51">
        <v>8</v>
      </c>
      <c r="I2" s="51">
        <v>25</v>
      </c>
      <c r="J2" s="51"/>
      <c r="K2" s="51"/>
      <c r="L2" s="43">
        <v>25</v>
      </c>
      <c r="M2" s="53">
        <f>25*100/46</f>
        <v>54.347826086956523</v>
      </c>
      <c r="N2" s="51" t="s">
        <v>102</v>
      </c>
      <c r="O2" s="51" t="s">
        <v>104</v>
      </c>
      <c r="P2" s="51" t="s">
        <v>105</v>
      </c>
      <c r="Q2" s="51" t="s">
        <v>25</v>
      </c>
    </row>
    <row r="3" spans="1:17">
      <c r="A3" s="50">
        <v>2</v>
      </c>
      <c r="B3" s="46" t="s">
        <v>89</v>
      </c>
      <c r="C3" s="44" t="s">
        <v>59</v>
      </c>
      <c r="D3" s="44" t="s">
        <v>90</v>
      </c>
      <c r="E3" s="44" t="s">
        <v>20</v>
      </c>
      <c r="F3" s="45">
        <v>37997</v>
      </c>
      <c r="G3" s="51" t="s">
        <v>21</v>
      </c>
      <c r="H3" s="43">
        <v>8</v>
      </c>
      <c r="I3" s="43">
        <v>22.5</v>
      </c>
      <c r="J3" s="43"/>
      <c r="K3" s="43"/>
      <c r="L3" s="43">
        <v>22.5</v>
      </c>
      <c r="M3" s="53">
        <f>22.5*100/46</f>
        <v>48.913043478260867</v>
      </c>
      <c r="N3" s="43" t="s">
        <v>103</v>
      </c>
      <c r="O3" s="51" t="s">
        <v>104</v>
      </c>
      <c r="P3" s="51" t="s">
        <v>105</v>
      </c>
      <c r="Q3" s="51" t="s">
        <v>25</v>
      </c>
    </row>
    <row r="4" spans="1:17">
      <c r="A4" s="50">
        <v>3</v>
      </c>
      <c r="B4" s="44" t="s">
        <v>91</v>
      </c>
      <c r="C4" s="44" t="s">
        <v>46</v>
      </c>
      <c r="D4" s="44" t="s">
        <v>47</v>
      </c>
      <c r="E4" s="44" t="s">
        <v>20</v>
      </c>
      <c r="F4" s="45">
        <v>37197</v>
      </c>
      <c r="G4" s="51" t="s">
        <v>21</v>
      </c>
      <c r="H4" s="43">
        <v>11</v>
      </c>
      <c r="I4" s="43">
        <v>35</v>
      </c>
      <c r="J4" s="43"/>
      <c r="K4" s="43"/>
      <c r="L4" s="43">
        <v>35</v>
      </c>
      <c r="M4" s="53">
        <f>35*100/90</f>
        <v>38.888888888888886</v>
      </c>
      <c r="N4" s="43" t="s">
        <v>103</v>
      </c>
      <c r="O4" s="51" t="s">
        <v>104</v>
      </c>
      <c r="P4" s="51" t="s">
        <v>105</v>
      </c>
      <c r="Q4" s="51" t="s">
        <v>25</v>
      </c>
    </row>
    <row r="5" spans="1:17">
      <c r="A5" s="50">
        <v>4</v>
      </c>
      <c r="B5" s="54" t="s">
        <v>48</v>
      </c>
      <c r="C5" s="54" t="s">
        <v>92</v>
      </c>
      <c r="D5" s="54" t="s">
        <v>50</v>
      </c>
      <c r="E5" s="55" t="s">
        <v>32</v>
      </c>
      <c r="F5" s="56">
        <v>36967</v>
      </c>
      <c r="G5" s="51" t="s">
        <v>21</v>
      </c>
      <c r="H5" s="55">
        <v>11</v>
      </c>
      <c r="I5" s="55">
        <v>39.5</v>
      </c>
      <c r="J5" s="57"/>
      <c r="K5" s="57"/>
      <c r="L5" s="55">
        <v>39.5</v>
      </c>
      <c r="M5" s="53">
        <f>39.5*100/90</f>
        <v>43.888888888888886</v>
      </c>
      <c r="N5" s="43" t="s">
        <v>103</v>
      </c>
      <c r="O5" s="51" t="s">
        <v>104</v>
      </c>
      <c r="P5" s="51" t="s">
        <v>105</v>
      </c>
      <c r="Q5" s="51" t="s">
        <v>25</v>
      </c>
    </row>
    <row r="6" spans="1:17">
      <c r="A6" s="50">
        <v>5</v>
      </c>
      <c r="B6" s="44" t="s">
        <v>93</v>
      </c>
      <c r="C6" s="44" t="s">
        <v>94</v>
      </c>
      <c r="D6" s="44" t="s">
        <v>44</v>
      </c>
      <c r="E6" s="44" t="s">
        <v>32</v>
      </c>
      <c r="F6" s="45">
        <v>37036</v>
      </c>
      <c r="G6" s="51" t="s">
        <v>21</v>
      </c>
      <c r="H6" s="43">
        <v>11</v>
      </c>
      <c r="I6" s="43">
        <v>35</v>
      </c>
      <c r="J6" s="43"/>
      <c r="K6" s="43"/>
      <c r="L6" s="43">
        <v>35</v>
      </c>
      <c r="M6" s="53">
        <f>35*100/90</f>
        <v>38.888888888888886</v>
      </c>
      <c r="N6" s="43" t="s">
        <v>103</v>
      </c>
      <c r="O6" s="51" t="s">
        <v>104</v>
      </c>
      <c r="P6" s="51" t="s">
        <v>105</v>
      </c>
      <c r="Q6" s="51" t="s">
        <v>25</v>
      </c>
    </row>
    <row r="7" spans="1:17">
      <c r="A7" s="50">
        <v>6</v>
      </c>
      <c r="B7" s="46" t="s">
        <v>95</v>
      </c>
      <c r="C7" s="44" t="s">
        <v>96</v>
      </c>
      <c r="D7" s="44" t="s">
        <v>97</v>
      </c>
      <c r="E7" s="44" t="s">
        <v>20</v>
      </c>
      <c r="F7" s="47">
        <v>37197</v>
      </c>
      <c r="G7" s="51" t="s">
        <v>21</v>
      </c>
      <c r="H7" s="43">
        <v>11</v>
      </c>
      <c r="I7" s="43">
        <v>57.5</v>
      </c>
      <c r="J7" s="43"/>
      <c r="K7" s="43"/>
      <c r="L7" s="43">
        <v>57.5</v>
      </c>
      <c r="M7" s="53">
        <f>57.5*100/90</f>
        <v>63.888888888888886</v>
      </c>
      <c r="N7" s="43" t="s">
        <v>103</v>
      </c>
      <c r="O7" s="51" t="s">
        <v>104</v>
      </c>
      <c r="P7" s="51" t="s">
        <v>105</v>
      </c>
      <c r="Q7" s="51" t="s">
        <v>25</v>
      </c>
    </row>
    <row r="8" spans="1:17">
      <c r="A8" s="58">
        <v>7</v>
      </c>
      <c r="B8" s="59" t="s">
        <v>98</v>
      </c>
      <c r="C8" s="60" t="s">
        <v>99</v>
      </c>
      <c r="D8" s="60" t="s">
        <v>68</v>
      </c>
      <c r="E8" s="60" t="s">
        <v>20</v>
      </c>
      <c r="F8" s="61">
        <v>37026</v>
      </c>
      <c r="G8" s="62" t="s">
        <v>21</v>
      </c>
      <c r="H8" s="60">
        <v>11</v>
      </c>
      <c r="I8" s="60">
        <v>58.5</v>
      </c>
      <c r="J8" s="60"/>
      <c r="K8" s="60"/>
      <c r="L8" s="60">
        <v>58.5</v>
      </c>
      <c r="M8" s="63">
        <f>58.5*100/90</f>
        <v>65</v>
      </c>
      <c r="N8" s="60" t="s">
        <v>102</v>
      </c>
      <c r="O8" s="62" t="s">
        <v>104</v>
      </c>
      <c r="P8" s="62" t="s">
        <v>105</v>
      </c>
      <c r="Q8" s="62" t="s">
        <v>25</v>
      </c>
    </row>
    <row r="9" spans="1:17">
      <c r="M9" s="4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Q27"/>
  <sheetViews>
    <sheetView workbookViewId="0">
      <selection activeCell="D33" sqref="D33"/>
    </sheetView>
  </sheetViews>
  <sheetFormatPr defaultRowHeight="12.75"/>
  <cols>
    <col min="1" max="4" width="9.140625" style="74"/>
    <col min="5" max="5" width="9.140625" style="75"/>
    <col min="6" max="6" width="10.140625" style="74" bestFit="1" customWidth="1"/>
    <col min="7" max="10" width="9.140625" style="74"/>
    <col min="11" max="11" width="9.140625" style="91"/>
    <col min="12" max="12" width="9.140625" style="94"/>
    <col min="13" max="13" width="9.140625" style="77"/>
    <col min="14" max="16384" width="9.140625" style="74"/>
  </cols>
  <sheetData>
    <row r="1" spans="1:17" ht="102">
      <c r="A1" s="27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28" t="s">
        <v>7</v>
      </c>
      <c r="I1" s="71" t="s">
        <v>106</v>
      </c>
      <c r="J1" s="28" t="s">
        <v>9</v>
      </c>
      <c r="K1" s="87" t="s">
        <v>107</v>
      </c>
      <c r="L1" s="92" t="s">
        <v>11</v>
      </c>
      <c r="M1" s="72" t="s">
        <v>12</v>
      </c>
      <c r="N1" s="28" t="s">
        <v>13</v>
      </c>
      <c r="O1" s="27" t="s">
        <v>14</v>
      </c>
      <c r="P1" s="28" t="s">
        <v>15</v>
      </c>
      <c r="Q1" s="28" t="s">
        <v>16</v>
      </c>
    </row>
    <row r="2" spans="1:17">
      <c r="A2" s="16">
        <v>1</v>
      </c>
      <c r="B2" s="74" t="s">
        <v>113</v>
      </c>
      <c r="C2" s="74" t="s">
        <v>114</v>
      </c>
      <c r="D2" s="74" t="s">
        <v>38</v>
      </c>
      <c r="E2" s="75" t="s">
        <v>20</v>
      </c>
      <c r="F2" s="78">
        <v>38785</v>
      </c>
      <c r="G2" s="16" t="s">
        <v>21</v>
      </c>
      <c r="H2" s="16">
        <v>6</v>
      </c>
      <c r="I2" s="76">
        <v>40</v>
      </c>
      <c r="J2" s="16">
        <v>100</v>
      </c>
      <c r="K2" s="88">
        <v>40</v>
      </c>
      <c r="L2" s="79">
        <v>40</v>
      </c>
      <c r="M2" s="73">
        <v>40</v>
      </c>
      <c r="N2" s="16" t="s">
        <v>22</v>
      </c>
      <c r="O2" s="16" t="s">
        <v>61</v>
      </c>
      <c r="P2" s="16" t="s">
        <v>112</v>
      </c>
      <c r="Q2" s="16" t="s">
        <v>25</v>
      </c>
    </row>
    <row r="3" spans="1:17">
      <c r="A3" s="80">
        <v>2</v>
      </c>
      <c r="B3" s="80" t="s">
        <v>116</v>
      </c>
      <c r="C3" s="80" t="s">
        <v>40</v>
      </c>
      <c r="D3" s="80" t="s">
        <v>115</v>
      </c>
      <c r="E3" s="81" t="s">
        <v>20</v>
      </c>
      <c r="F3" s="82">
        <v>38979</v>
      </c>
      <c r="G3" s="80" t="s">
        <v>21</v>
      </c>
      <c r="H3" s="80">
        <v>6</v>
      </c>
      <c r="I3" s="80">
        <v>57</v>
      </c>
      <c r="J3" s="80">
        <v>100</v>
      </c>
      <c r="K3" s="89">
        <v>57</v>
      </c>
      <c r="L3" s="83">
        <v>57</v>
      </c>
      <c r="M3" s="84">
        <v>57</v>
      </c>
      <c r="N3" s="83" t="s">
        <v>119</v>
      </c>
      <c r="O3" s="80" t="s">
        <v>61</v>
      </c>
      <c r="P3" s="80" t="s">
        <v>112</v>
      </c>
      <c r="Q3" s="80" t="s">
        <v>25</v>
      </c>
    </row>
    <row r="4" spans="1:17">
      <c r="A4" s="80">
        <v>3</v>
      </c>
      <c r="B4" s="80" t="s">
        <v>117</v>
      </c>
      <c r="C4" s="80" t="s">
        <v>111</v>
      </c>
      <c r="D4" s="80" t="s">
        <v>118</v>
      </c>
      <c r="E4" s="81" t="s">
        <v>20</v>
      </c>
      <c r="F4" s="82">
        <v>39109</v>
      </c>
      <c r="G4" s="80" t="s">
        <v>21</v>
      </c>
      <c r="H4" s="80">
        <v>6</v>
      </c>
      <c r="I4" s="80">
        <v>57</v>
      </c>
      <c r="J4" s="80">
        <v>100</v>
      </c>
      <c r="K4" s="89">
        <v>57</v>
      </c>
      <c r="L4" s="83">
        <v>57</v>
      </c>
      <c r="M4" s="84">
        <v>57</v>
      </c>
      <c r="N4" s="83" t="s">
        <v>120</v>
      </c>
      <c r="O4" s="80" t="s">
        <v>61</v>
      </c>
      <c r="P4" s="80" t="s">
        <v>112</v>
      </c>
      <c r="Q4" s="80" t="s">
        <v>25</v>
      </c>
    </row>
    <row r="5" spans="1:17">
      <c r="A5" s="16">
        <v>4</v>
      </c>
      <c r="B5" s="16" t="s">
        <v>121</v>
      </c>
      <c r="C5" s="16" t="s">
        <v>111</v>
      </c>
      <c r="D5" s="16" t="s">
        <v>38</v>
      </c>
      <c r="E5" s="75" t="s">
        <v>20</v>
      </c>
      <c r="F5" s="6">
        <v>39127</v>
      </c>
      <c r="G5" s="16" t="s">
        <v>21</v>
      </c>
      <c r="H5" s="16">
        <v>6</v>
      </c>
      <c r="I5" s="9">
        <v>26</v>
      </c>
      <c r="J5" s="16">
        <v>100</v>
      </c>
      <c r="K5" s="86">
        <v>26</v>
      </c>
      <c r="L5" s="79">
        <v>26</v>
      </c>
      <c r="M5" s="73">
        <v>26</v>
      </c>
      <c r="N5" s="16" t="s">
        <v>22</v>
      </c>
      <c r="O5" s="16" t="s">
        <v>61</v>
      </c>
      <c r="P5" s="16" t="s">
        <v>112</v>
      </c>
      <c r="Q5" s="16" t="s">
        <v>25</v>
      </c>
    </row>
    <row r="6" spans="1:17">
      <c r="A6" s="16">
        <v>5</v>
      </c>
      <c r="B6" s="16" t="s">
        <v>110</v>
      </c>
      <c r="C6" s="16" t="s">
        <v>111</v>
      </c>
      <c r="D6" s="16" t="s">
        <v>122</v>
      </c>
      <c r="E6" s="75" t="s">
        <v>20</v>
      </c>
      <c r="F6" s="6">
        <v>38709</v>
      </c>
      <c r="G6" s="16" t="s">
        <v>21</v>
      </c>
      <c r="H6" s="16">
        <v>6</v>
      </c>
      <c r="I6" s="9">
        <v>23</v>
      </c>
      <c r="J6" s="16">
        <v>100</v>
      </c>
      <c r="K6" s="86">
        <v>23</v>
      </c>
      <c r="L6" s="79">
        <v>23</v>
      </c>
      <c r="M6" s="73">
        <v>23</v>
      </c>
      <c r="N6" s="16" t="s">
        <v>22</v>
      </c>
      <c r="O6" s="16" t="s">
        <v>61</v>
      </c>
      <c r="P6" s="16" t="s">
        <v>112</v>
      </c>
      <c r="Q6" s="16" t="s">
        <v>25</v>
      </c>
    </row>
    <row r="7" spans="1:17">
      <c r="A7" s="16">
        <v>6</v>
      </c>
      <c r="B7" s="16" t="s">
        <v>69</v>
      </c>
      <c r="C7" s="16" t="s">
        <v>123</v>
      </c>
      <c r="D7" s="16" t="s">
        <v>124</v>
      </c>
      <c r="E7" s="16" t="s">
        <v>20</v>
      </c>
      <c r="F7" s="6">
        <v>38161</v>
      </c>
      <c r="G7" s="16" t="s">
        <v>21</v>
      </c>
      <c r="H7" s="16">
        <v>8</v>
      </c>
      <c r="I7" s="9">
        <v>21</v>
      </c>
      <c r="J7" s="16">
        <v>100</v>
      </c>
      <c r="K7" s="86">
        <v>21</v>
      </c>
      <c r="L7" s="79">
        <v>21</v>
      </c>
      <c r="M7" s="73">
        <v>21</v>
      </c>
      <c r="N7" s="16" t="s">
        <v>22</v>
      </c>
      <c r="O7" s="16" t="s">
        <v>61</v>
      </c>
      <c r="P7" s="16" t="s">
        <v>112</v>
      </c>
      <c r="Q7" s="16" t="s">
        <v>25</v>
      </c>
    </row>
    <row r="8" spans="1:17">
      <c r="A8" s="16">
        <v>7</v>
      </c>
      <c r="B8" s="16" t="s">
        <v>125</v>
      </c>
      <c r="C8" s="16" t="s">
        <v>126</v>
      </c>
      <c r="D8" s="16" t="s">
        <v>127</v>
      </c>
      <c r="E8" s="16" t="s">
        <v>20</v>
      </c>
      <c r="F8" s="6">
        <v>38319</v>
      </c>
      <c r="G8" s="16" t="s">
        <v>21</v>
      </c>
      <c r="H8" s="16">
        <v>8</v>
      </c>
      <c r="I8" s="9">
        <v>28</v>
      </c>
      <c r="J8" s="16">
        <v>100</v>
      </c>
      <c r="K8" s="86">
        <v>28</v>
      </c>
      <c r="L8" s="79">
        <v>28</v>
      </c>
      <c r="M8" s="73">
        <v>28</v>
      </c>
      <c r="N8" s="16" t="s">
        <v>22</v>
      </c>
      <c r="O8" s="16" t="s">
        <v>61</v>
      </c>
      <c r="P8" s="16" t="s">
        <v>112</v>
      </c>
      <c r="Q8" s="16" t="s">
        <v>25</v>
      </c>
    </row>
    <row r="9" spans="1:17">
      <c r="A9" s="16">
        <v>8</v>
      </c>
      <c r="B9" s="16" t="s">
        <v>128</v>
      </c>
      <c r="C9" s="16" t="s">
        <v>129</v>
      </c>
      <c r="D9" s="16" t="s">
        <v>97</v>
      </c>
      <c r="E9" s="16" t="s">
        <v>20</v>
      </c>
      <c r="F9" s="6">
        <v>38183</v>
      </c>
      <c r="G9" s="16" t="s">
        <v>21</v>
      </c>
      <c r="H9" s="16">
        <v>8</v>
      </c>
      <c r="I9" s="9">
        <v>23</v>
      </c>
      <c r="J9" s="16">
        <v>100</v>
      </c>
      <c r="K9" s="86">
        <v>23</v>
      </c>
      <c r="L9" s="79">
        <v>23</v>
      </c>
      <c r="M9" s="73">
        <v>23</v>
      </c>
      <c r="N9" s="16" t="s">
        <v>22</v>
      </c>
      <c r="O9" s="16" t="s">
        <v>61</v>
      </c>
      <c r="P9" s="16" t="s">
        <v>112</v>
      </c>
      <c r="Q9" s="16" t="s">
        <v>25</v>
      </c>
    </row>
    <row r="10" spans="1:17">
      <c r="A10" s="16">
        <v>9</v>
      </c>
      <c r="B10" s="16" t="s">
        <v>89</v>
      </c>
      <c r="C10" s="16" t="s">
        <v>59</v>
      </c>
      <c r="D10" s="16" t="s">
        <v>90</v>
      </c>
      <c r="E10" s="16" t="s">
        <v>20</v>
      </c>
      <c r="F10" s="6">
        <v>37997</v>
      </c>
      <c r="G10" s="16" t="s">
        <v>21</v>
      </c>
      <c r="H10" s="16">
        <v>8</v>
      </c>
      <c r="I10" s="9">
        <v>33</v>
      </c>
      <c r="J10" s="16">
        <v>100</v>
      </c>
      <c r="K10" s="86">
        <v>33</v>
      </c>
      <c r="L10" s="79">
        <v>33</v>
      </c>
      <c r="M10" s="73">
        <v>33</v>
      </c>
      <c r="N10" s="16" t="s">
        <v>22</v>
      </c>
      <c r="O10" s="16" t="s">
        <v>61</v>
      </c>
      <c r="P10" s="16" t="s">
        <v>112</v>
      </c>
      <c r="Q10" s="16" t="s">
        <v>25</v>
      </c>
    </row>
    <row r="11" spans="1:17">
      <c r="A11" s="16">
        <v>10</v>
      </c>
      <c r="B11" s="16" t="s">
        <v>130</v>
      </c>
      <c r="C11" s="16" t="s">
        <v>43</v>
      </c>
      <c r="D11" s="16" t="s">
        <v>131</v>
      </c>
      <c r="E11" s="16" t="s">
        <v>32</v>
      </c>
      <c r="F11" s="6">
        <v>38038</v>
      </c>
      <c r="G11" s="16" t="s">
        <v>21</v>
      </c>
      <c r="H11" s="16">
        <v>9</v>
      </c>
      <c r="I11" s="9">
        <v>21</v>
      </c>
      <c r="J11" s="16">
        <v>100</v>
      </c>
      <c r="K11" s="86">
        <v>21</v>
      </c>
      <c r="L11" s="79">
        <v>21</v>
      </c>
      <c r="M11" s="73">
        <v>21</v>
      </c>
      <c r="N11" s="16" t="s">
        <v>22</v>
      </c>
      <c r="O11" s="16" t="s">
        <v>61</v>
      </c>
      <c r="P11" s="16" t="s">
        <v>112</v>
      </c>
      <c r="Q11" s="16" t="s">
        <v>25</v>
      </c>
    </row>
    <row r="12" spans="1:17">
      <c r="A12" s="16">
        <v>11</v>
      </c>
      <c r="B12" s="16" t="s">
        <v>132</v>
      </c>
      <c r="C12" s="16" t="s">
        <v>133</v>
      </c>
      <c r="D12" s="16" t="s">
        <v>55</v>
      </c>
      <c r="E12" s="16" t="s">
        <v>32</v>
      </c>
      <c r="F12" s="6">
        <v>37309</v>
      </c>
      <c r="G12" s="16" t="s">
        <v>21</v>
      </c>
      <c r="H12" s="16">
        <v>9</v>
      </c>
      <c r="I12" s="9">
        <v>21</v>
      </c>
      <c r="J12" s="16">
        <v>100</v>
      </c>
      <c r="K12" s="86">
        <v>21</v>
      </c>
      <c r="L12" s="79">
        <v>21</v>
      </c>
      <c r="M12" s="73">
        <v>21</v>
      </c>
      <c r="N12" s="16" t="s">
        <v>22</v>
      </c>
      <c r="O12" s="16" t="s">
        <v>61</v>
      </c>
      <c r="P12" s="16" t="s">
        <v>112</v>
      </c>
      <c r="Q12" s="16" t="s">
        <v>25</v>
      </c>
    </row>
    <row r="13" spans="1:17">
      <c r="A13" s="16">
        <v>12</v>
      </c>
      <c r="B13" s="29" t="s">
        <v>74</v>
      </c>
      <c r="C13" s="29" t="s">
        <v>37</v>
      </c>
      <c r="D13" s="29" t="s">
        <v>68</v>
      </c>
      <c r="E13" s="31" t="s">
        <v>20</v>
      </c>
      <c r="F13" s="30">
        <v>37450</v>
      </c>
      <c r="G13" s="16" t="s">
        <v>21</v>
      </c>
      <c r="H13" s="16">
        <v>9</v>
      </c>
      <c r="I13" s="9">
        <v>24</v>
      </c>
      <c r="J13" s="16">
        <v>100</v>
      </c>
      <c r="K13" s="86">
        <v>24</v>
      </c>
      <c r="L13" s="79">
        <v>24</v>
      </c>
      <c r="M13" s="73">
        <v>24</v>
      </c>
      <c r="N13" s="16" t="s">
        <v>22</v>
      </c>
      <c r="O13" s="16" t="s">
        <v>61</v>
      </c>
      <c r="P13" s="16" t="s">
        <v>112</v>
      </c>
      <c r="Q13" s="16" t="s">
        <v>25</v>
      </c>
    </row>
    <row r="14" spans="1:17">
      <c r="A14" s="16">
        <v>13</v>
      </c>
      <c r="B14" s="16" t="s">
        <v>134</v>
      </c>
      <c r="C14" s="16" t="s">
        <v>135</v>
      </c>
      <c r="D14" s="16" t="s">
        <v>131</v>
      </c>
      <c r="E14" s="16" t="s">
        <v>32</v>
      </c>
      <c r="F14" s="6">
        <v>37460</v>
      </c>
      <c r="G14" s="16" t="s">
        <v>21</v>
      </c>
      <c r="H14" s="16">
        <v>10</v>
      </c>
      <c r="I14" s="9">
        <v>15</v>
      </c>
      <c r="J14" s="16">
        <v>100</v>
      </c>
      <c r="K14" s="86">
        <v>15</v>
      </c>
      <c r="L14" s="79">
        <v>15</v>
      </c>
      <c r="M14" s="73">
        <v>15</v>
      </c>
      <c r="N14" s="16" t="s">
        <v>22</v>
      </c>
      <c r="O14" s="16" t="s">
        <v>61</v>
      </c>
      <c r="P14" s="16" t="s">
        <v>112</v>
      </c>
      <c r="Q14" s="16" t="s">
        <v>25</v>
      </c>
    </row>
    <row r="15" spans="1:17">
      <c r="A15" s="16">
        <v>14</v>
      </c>
      <c r="B15" s="16" t="s">
        <v>77</v>
      </c>
      <c r="C15" s="16" t="s">
        <v>136</v>
      </c>
      <c r="D15" s="16" t="s">
        <v>35</v>
      </c>
      <c r="E15" s="16" t="s">
        <v>20</v>
      </c>
      <c r="F15" s="30">
        <v>37513</v>
      </c>
      <c r="G15" s="16" t="s">
        <v>21</v>
      </c>
      <c r="H15" s="16">
        <v>10</v>
      </c>
      <c r="I15" s="9">
        <v>13</v>
      </c>
      <c r="J15" s="16">
        <v>100</v>
      </c>
      <c r="K15" s="86">
        <v>13</v>
      </c>
      <c r="L15" s="79">
        <v>13</v>
      </c>
      <c r="M15" s="73">
        <v>13</v>
      </c>
      <c r="N15" s="16" t="s">
        <v>22</v>
      </c>
      <c r="O15" s="16" t="s">
        <v>61</v>
      </c>
      <c r="P15" s="16" t="s">
        <v>112</v>
      </c>
      <c r="Q15" s="16" t="s">
        <v>25</v>
      </c>
    </row>
    <row r="16" spans="1:17">
      <c r="A16" s="16">
        <v>15</v>
      </c>
      <c r="B16" s="16" t="s">
        <v>137</v>
      </c>
      <c r="C16" s="16" t="s">
        <v>138</v>
      </c>
      <c r="D16" s="16" t="s">
        <v>71</v>
      </c>
      <c r="E16" s="16" t="s">
        <v>32</v>
      </c>
      <c r="F16" s="30">
        <v>37625</v>
      </c>
      <c r="G16" s="16" t="s">
        <v>21</v>
      </c>
      <c r="H16" s="16">
        <v>10</v>
      </c>
      <c r="I16" s="9">
        <v>46</v>
      </c>
      <c r="J16" s="16">
        <v>100</v>
      </c>
      <c r="K16" s="86">
        <v>46</v>
      </c>
      <c r="L16" s="79">
        <v>46</v>
      </c>
      <c r="M16" s="73">
        <v>46</v>
      </c>
      <c r="N16" s="16" t="s">
        <v>22</v>
      </c>
      <c r="O16" s="16" t="s">
        <v>61</v>
      </c>
      <c r="P16" s="16" t="s">
        <v>112</v>
      </c>
      <c r="Q16" s="16" t="s">
        <v>25</v>
      </c>
    </row>
    <row r="17" spans="1:17">
      <c r="A17" s="16">
        <v>16</v>
      </c>
      <c r="B17" s="16" t="s">
        <v>79</v>
      </c>
      <c r="C17" s="16" t="s">
        <v>139</v>
      </c>
      <c r="D17" s="16" t="s">
        <v>81</v>
      </c>
      <c r="E17" s="16" t="s">
        <v>20</v>
      </c>
      <c r="F17" s="30">
        <v>37819</v>
      </c>
      <c r="G17" s="16" t="s">
        <v>21</v>
      </c>
      <c r="H17" s="16">
        <v>10</v>
      </c>
      <c r="I17" s="9">
        <v>16</v>
      </c>
      <c r="J17" s="16">
        <v>100</v>
      </c>
      <c r="K17" s="86">
        <v>16</v>
      </c>
      <c r="L17" s="79">
        <v>16</v>
      </c>
      <c r="M17" s="73">
        <v>16</v>
      </c>
      <c r="N17" s="16" t="s">
        <v>22</v>
      </c>
      <c r="O17" s="16" t="s">
        <v>61</v>
      </c>
      <c r="P17" s="16" t="s">
        <v>112</v>
      </c>
      <c r="Q17" s="16" t="s">
        <v>25</v>
      </c>
    </row>
    <row r="18" spans="1:17">
      <c r="A18" s="16">
        <v>17</v>
      </c>
      <c r="B18" s="16" t="s">
        <v>116</v>
      </c>
      <c r="C18" s="16" t="s">
        <v>140</v>
      </c>
      <c r="D18" s="16" t="s">
        <v>35</v>
      </c>
      <c r="E18" s="16" t="s">
        <v>20</v>
      </c>
      <c r="F18" s="6">
        <v>37575</v>
      </c>
      <c r="G18" s="16" t="s">
        <v>21</v>
      </c>
      <c r="H18" s="16">
        <v>10</v>
      </c>
      <c r="I18" s="9">
        <v>46</v>
      </c>
      <c r="J18" s="16">
        <v>100</v>
      </c>
      <c r="K18" s="86">
        <v>46</v>
      </c>
      <c r="L18" s="79">
        <v>46</v>
      </c>
      <c r="M18" s="73">
        <v>46</v>
      </c>
      <c r="N18" s="16" t="s">
        <v>22</v>
      </c>
      <c r="O18" s="16" t="s">
        <v>61</v>
      </c>
      <c r="P18" s="16" t="s">
        <v>112</v>
      </c>
      <c r="Q18" s="16" t="s">
        <v>25</v>
      </c>
    </row>
    <row r="19" spans="1:17">
      <c r="A19" s="16">
        <v>18</v>
      </c>
      <c r="B19" s="16" t="s">
        <v>141</v>
      </c>
      <c r="C19" s="16" t="s">
        <v>83</v>
      </c>
      <c r="D19" s="16" t="s">
        <v>84</v>
      </c>
      <c r="E19" s="16" t="s">
        <v>32</v>
      </c>
      <c r="F19" s="6">
        <v>37429</v>
      </c>
      <c r="G19" s="16" t="s">
        <v>21</v>
      </c>
      <c r="H19" s="16">
        <v>10</v>
      </c>
      <c r="I19" s="9">
        <v>10</v>
      </c>
      <c r="J19" s="16">
        <v>100</v>
      </c>
      <c r="K19" s="86">
        <v>10</v>
      </c>
      <c r="L19" s="79">
        <v>10</v>
      </c>
      <c r="M19" s="73">
        <v>10</v>
      </c>
      <c r="N19" s="16" t="s">
        <v>22</v>
      </c>
      <c r="O19" s="16" t="s">
        <v>61</v>
      </c>
      <c r="P19" s="16" t="s">
        <v>112</v>
      </c>
      <c r="Q19" s="16" t="s">
        <v>25</v>
      </c>
    </row>
    <row r="20" spans="1:17">
      <c r="A20" s="16">
        <v>19</v>
      </c>
      <c r="B20" s="16" t="s">
        <v>134</v>
      </c>
      <c r="C20" s="16" t="s">
        <v>142</v>
      </c>
      <c r="D20" s="16" t="s">
        <v>143</v>
      </c>
      <c r="E20" s="16" t="s">
        <v>32</v>
      </c>
      <c r="F20" s="6">
        <v>37214</v>
      </c>
      <c r="G20" s="16" t="s">
        <v>21</v>
      </c>
      <c r="H20" s="16">
        <v>11</v>
      </c>
      <c r="I20" s="9">
        <v>50</v>
      </c>
      <c r="J20" s="16">
        <v>100</v>
      </c>
      <c r="K20" s="86">
        <v>50</v>
      </c>
      <c r="L20" s="79">
        <v>50</v>
      </c>
      <c r="M20" s="73">
        <v>50</v>
      </c>
      <c r="N20" s="16" t="s">
        <v>22</v>
      </c>
      <c r="O20" s="16" t="s">
        <v>61</v>
      </c>
      <c r="P20" s="16" t="s">
        <v>112</v>
      </c>
      <c r="Q20" s="16" t="s">
        <v>25</v>
      </c>
    </row>
    <row r="21" spans="1:17">
      <c r="A21" s="16">
        <v>21</v>
      </c>
      <c r="B21" s="16" t="s">
        <v>144</v>
      </c>
      <c r="C21" s="16" t="s">
        <v>46</v>
      </c>
      <c r="D21" s="16" t="s">
        <v>47</v>
      </c>
      <c r="E21" s="16" t="s">
        <v>20</v>
      </c>
      <c r="F21" s="6">
        <v>37197</v>
      </c>
      <c r="G21" s="16" t="s">
        <v>21</v>
      </c>
      <c r="H21" s="16">
        <v>11</v>
      </c>
      <c r="I21" s="9">
        <v>45</v>
      </c>
      <c r="J21" s="16">
        <v>100</v>
      </c>
      <c r="K21" s="86">
        <v>45</v>
      </c>
      <c r="L21" s="79">
        <v>45</v>
      </c>
      <c r="M21" s="73">
        <v>45</v>
      </c>
      <c r="N21" s="16" t="s">
        <v>22</v>
      </c>
      <c r="O21" s="16" t="s">
        <v>61</v>
      </c>
      <c r="P21" s="16" t="s">
        <v>112</v>
      </c>
      <c r="Q21" s="16" t="s">
        <v>25</v>
      </c>
    </row>
    <row r="22" spans="1:17">
      <c r="A22" s="16">
        <v>22</v>
      </c>
      <c r="B22" s="16" t="s">
        <v>29</v>
      </c>
      <c r="C22" s="16" t="s">
        <v>54</v>
      </c>
      <c r="D22" s="16" t="s">
        <v>55</v>
      </c>
      <c r="E22" s="16" t="s">
        <v>32</v>
      </c>
      <c r="F22" s="39">
        <v>37503</v>
      </c>
      <c r="G22" s="16" t="s">
        <v>21</v>
      </c>
      <c r="H22" s="16">
        <v>11</v>
      </c>
      <c r="I22" s="9">
        <v>44</v>
      </c>
      <c r="J22" s="16">
        <v>100</v>
      </c>
      <c r="K22" s="86">
        <v>44</v>
      </c>
      <c r="L22" s="79">
        <v>44</v>
      </c>
      <c r="M22" s="73">
        <v>44</v>
      </c>
      <c r="N22" s="16" t="s">
        <v>22</v>
      </c>
      <c r="O22" s="16" t="s">
        <v>61</v>
      </c>
      <c r="P22" s="16" t="s">
        <v>112</v>
      </c>
      <c r="Q22" s="16" t="s">
        <v>25</v>
      </c>
    </row>
    <row r="23" spans="1:17">
      <c r="A23" s="80">
        <v>23</v>
      </c>
      <c r="B23" s="80" t="s">
        <v>95</v>
      </c>
      <c r="C23" s="80" t="s">
        <v>96</v>
      </c>
      <c r="D23" s="80" t="s">
        <v>97</v>
      </c>
      <c r="E23" s="80" t="s">
        <v>20</v>
      </c>
      <c r="F23" s="82">
        <v>37197</v>
      </c>
      <c r="G23" s="80" t="s">
        <v>21</v>
      </c>
      <c r="H23" s="80">
        <v>11</v>
      </c>
      <c r="I23" s="80">
        <v>55</v>
      </c>
      <c r="J23" s="80">
        <v>100</v>
      </c>
      <c r="K23" s="89">
        <v>55</v>
      </c>
      <c r="L23" s="83">
        <v>55</v>
      </c>
      <c r="M23" s="84">
        <v>55</v>
      </c>
      <c r="N23" s="80" t="s">
        <v>56</v>
      </c>
      <c r="O23" s="80" t="s">
        <v>61</v>
      </c>
      <c r="P23" s="80" t="s">
        <v>112</v>
      </c>
      <c r="Q23" s="80" t="s">
        <v>25</v>
      </c>
    </row>
    <row r="24" spans="1:17">
      <c r="A24" s="16">
        <v>24</v>
      </c>
      <c r="B24" s="16" t="s">
        <v>145</v>
      </c>
      <c r="C24" s="16" t="s">
        <v>111</v>
      </c>
      <c r="D24" s="16" t="s">
        <v>146</v>
      </c>
      <c r="E24" s="16" t="s">
        <v>20</v>
      </c>
      <c r="F24" s="6">
        <v>37300</v>
      </c>
      <c r="G24" s="16" t="s">
        <v>21</v>
      </c>
      <c r="H24" s="16">
        <v>11</v>
      </c>
      <c r="I24" s="9">
        <v>45.5</v>
      </c>
      <c r="J24" s="16">
        <v>100</v>
      </c>
      <c r="K24" s="86">
        <v>45.5</v>
      </c>
      <c r="L24" s="79">
        <v>45.5</v>
      </c>
      <c r="M24" s="73">
        <v>45.5</v>
      </c>
      <c r="N24" s="16" t="s">
        <v>22</v>
      </c>
      <c r="O24" s="16" t="s">
        <v>61</v>
      </c>
      <c r="P24" s="16" t="s">
        <v>112</v>
      </c>
      <c r="Q24" s="16" t="s">
        <v>25</v>
      </c>
    </row>
    <row r="25" spans="1:17">
      <c r="A25" s="16">
        <v>25</v>
      </c>
      <c r="B25" s="97" t="s">
        <v>98</v>
      </c>
      <c r="C25" s="98" t="s">
        <v>99</v>
      </c>
      <c r="D25" s="98" t="s">
        <v>68</v>
      </c>
      <c r="E25" s="98" t="s">
        <v>20</v>
      </c>
      <c r="F25" s="99">
        <v>36906</v>
      </c>
      <c r="G25" s="16" t="s">
        <v>21</v>
      </c>
      <c r="H25" s="16">
        <v>11</v>
      </c>
      <c r="I25" s="9">
        <v>52</v>
      </c>
      <c r="J25" s="16">
        <v>100</v>
      </c>
      <c r="K25" s="86">
        <v>52</v>
      </c>
      <c r="L25" s="79">
        <v>52</v>
      </c>
      <c r="M25" s="73">
        <v>52</v>
      </c>
      <c r="N25" s="16" t="s">
        <v>22</v>
      </c>
      <c r="O25" s="16" t="s">
        <v>61</v>
      </c>
      <c r="P25" s="16" t="s">
        <v>112</v>
      </c>
      <c r="Q25" s="16" t="s">
        <v>25</v>
      </c>
    </row>
    <row r="26" spans="1:17">
      <c r="A26" s="16">
        <v>26</v>
      </c>
      <c r="B26" s="16" t="s">
        <v>147</v>
      </c>
      <c r="C26" s="16" t="s">
        <v>148</v>
      </c>
      <c r="D26" s="16" t="s">
        <v>108</v>
      </c>
      <c r="E26" s="16" t="s">
        <v>20</v>
      </c>
      <c r="F26" s="6">
        <v>37045</v>
      </c>
      <c r="G26" s="16" t="s">
        <v>21</v>
      </c>
      <c r="H26" s="16">
        <v>11</v>
      </c>
      <c r="I26" s="9">
        <v>52.5</v>
      </c>
      <c r="J26" s="16">
        <v>100</v>
      </c>
      <c r="K26" s="86">
        <v>52.5</v>
      </c>
      <c r="L26" s="79">
        <v>52.5</v>
      </c>
      <c r="M26" s="73">
        <v>52.5</v>
      </c>
      <c r="N26" s="16" t="s">
        <v>22</v>
      </c>
      <c r="O26" s="16" t="s">
        <v>61</v>
      </c>
      <c r="P26" s="16" t="s">
        <v>112</v>
      </c>
      <c r="Q26" s="16" t="s">
        <v>25</v>
      </c>
    </row>
    <row r="27" spans="1:17">
      <c r="A27" s="22"/>
      <c r="B27" s="22"/>
      <c r="C27" s="22"/>
      <c r="D27" s="22"/>
      <c r="E27" s="22"/>
      <c r="F27" s="23"/>
      <c r="G27" s="22"/>
      <c r="H27" s="22"/>
      <c r="I27" s="26"/>
      <c r="J27" s="22"/>
      <c r="K27" s="90"/>
      <c r="L27" s="93"/>
      <c r="M27" s="85"/>
      <c r="N27" s="22"/>
      <c r="O27" s="22"/>
      <c r="P27" s="22"/>
      <c r="Q27" s="22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Q14"/>
  <sheetViews>
    <sheetView tabSelected="1" workbookViewId="0">
      <selection activeCell="J15" sqref="J15"/>
    </sheetView>
  </sheetViews>
  <sheetFormatPr defaultRowHeight="15"/>
  <cols>
    <col min="6" max="6" width="10.140625" bestFit="1" customWidth="1"/>
    <col min="9" max="9" width="9.140625" style="106"/>
  </cols>
  <sheetData>
    <row r="1" spans="1:17" ht="102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102" t="s">
        <v>8</v>
      </c>
      <c r="J1" s="4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3" t="s">
        <v>14</v>
      </c>
      <c r="P1" s="4" t="s">
        <v>15</v>
      </c>
      <c r="Q1" s="4" t="s">
        <v>16</v>
      </c>
    </row>
    <row r="2" spans="1:17">
      <c r="A2" s="50">
        <v>1</v>
      </c>
      <c r="B2" s="51" t="s">
        <v>149</v>
      </c>
      <c r="C2" s="51" t="s">
        <v>150</v>
      </c>
      <c r="D2" s="51" t="s">
        <v>163</v>
      </c>
      <c r="E2" s="51" t="s">
        <v>20</v>
      </c>
      <c r="F2" s="52">
        <v>39165</v>
      </c>
      <c r="G2" s="51" t="s">
        <v>151</v>
      </c>
      <c r="H2" s="51">
        <v>5</v>
      </c>
      <c r="I2" s="103">
        <v>17.5</v>
      </c>
      <c r="J2" s="51"/>
      <c r="K2" s="51"/>
      <c r="L2" s="43">
        <v>17.5</v>
      </c>
      <c r="M2" s="53">
        <f>17.5*100/37</f>
        <v>47.297297297297298</v>
      </c>
      <c r="N2" s="51" t="s">
        <v>22</v>
      </c>
      <c r="O2" s="51" t="s">
        <v>104</v>
      </c>
      <c r="P2" s="51" t="s">
        <v>152</v>
      </c>
      <c r="Q2" s="51" t="s">
        <v>25</v>
      </c>
    </row>
    <row r="3" spans="1:17">
      <c r="A3" s="50">
        <v>2</v>
      </c>
      <c r="B3" s="109" t="s">
        <v>134</v>
      </c>
      <c r="C3" s="44" t="s">
        <v>153</v>
      </c>
      <c r="D3" s="44" t="s">
        <v>68</v>
      </c>
      <c r="E3" s="44" t="s">
        <v>20</v>
      </c>
      <c r="F3" s="45">
        <v>38867</v>
      </c>
      <c r="G3" s="51" t="s">
        <v>158</v>
      </c>
      <c r="H3" s="43">
        <v>6</v>
      </c>
      <c r="I3" s="104">
        <v>10.5</v>
      </c>
      <c r="J3" s="43"/>
      <c r="K3" s="43"/>
      <c r="L3" s="43">
        <v>10.5</v>
      </c>
      <c r="M3" s="53">
        <f>L3*100/45</f>
        <v>23.333333333333332</v>
      </c>
      <c r="N3" s="51" t="s">
        <v>22</v>
      </c>
      <c r="O3" s="51" t="s">
        <v>104</v>
      </c>
      <c r="P3" s="51" t="s">
        <v>152</v>
      </c>
      <c r="Q3" s="51" t="s">
        <v>25</v>
      </c>
    </row>
    <row r="4" spans="1:17">
      <c r="A4" s="50">
        <v>3</v>
      </c>
      <c r="B4" s="44" t="s">
        <v>154</v>
      </c>
      <c r="C4" s="44" t="s">
        <v>37</v>
      </c>
      <c r="D4" s="44" t="s">
        <v>164</v>
      </c>
      <c r="E4" s="44" t="s">
        <v>20</v>
      </c>
      <c r="F4" s="45">
        <v>38034</v>
      </c>
      <c r="G4" s="51" t="s">
        <v>159</v>
      </c>
      <c r="H4" s="43">
        <v>8</v>
      </c>
      <c r="I4" s="104">
        <v>15</v>
      </c>
      <c r="J4" s="43"/>
      <c r="K4" s="43"/>
      <c r="L4" s="43">
        <v>15</v>
      </c>
      <c r="M4" s="53">
        <f>L4*100/62</f>
        <v>24.193548387096776</v>
      </c>
      <c r="N4" s="51" t="s">
        <v>22</v>
      </c>
      <c r="O4" s="51" t="s">
        <v>104</v>
      </c>
      <c r="P4" s="51" t="s">
        <v>152</v>
      </c>
      <c r="Q4" s="51" t="s">
        <v>25</v>
      </c>
    </row>
    <row r="5" spans="1:17">
      <c r="A5" s="50">
        <v>4</v>
      </c>
      <c r="B5" s="107" t="s">
        <v>63</v>
      </c>
      <c r="C5" s="107" t="s">
        <v>64</v>
      </c>
      <c r="D5" s="107" t="s">
        <v>62</v>
      </c>
      <c r="E5" s="50" t="s">
        <v>32</v>
      </c>
      <c r="F5" s="108">
        <v>38121</v>
      </c>
      <c r="G5" s="51" t="s">
        <v>160</v>
      </c>
      <c r="H5" s="43">
        <v>8</v>
      </c>
      <c r="I5" s="105">
        <v>6</v>
      </c>
      <c r="J5" s="57"/>
      <c r="K5" s="57"/>
      <c r="L5" s="55">
        <v>6</v>
      </c>
      <c r="M5" s="53">
        <f>L5*100/62</f>
        <v>9.67741935483871</v>
      </c>
      <c r="N5" s="51" t="s">
        <v>22</v>
      </c>
      <c r="O5" s="51" t="s">
        <v>104</v>
      </c>
      <c r="P5" s="51" t="s">
        <v>152</v>
      </c>
      <c r="Q5" s="51" t="s">
        <v>25</v>
      </c>
    </row>
    <row r="6" spans="1:17">
      <c r="A6" s="50">
        <v>5</v>
      </c>
      <c r="B6" s="44" t="s">
        <v>155</v>
      </c>
      <c r="C6" s="44" t="s">
        <v>109</v>
      </c>
      <c r="D6" s="44" t="s">
        <v>84</v>
      </c>
      <c r="E6" s="44" t="s">
        <v>32</v>
      </c>
      <c r="F6" s="45">
        <v>38078</v>
      </c>
      <c r="G6" s="51" t="s">
        <v>161</v>
      </c>
      <c r="H6" s="43">
        <v>8</v>
      </c>
      <c r="I6" s="104">
        <v>10</v>
      </c>
      <c r="J6" s="43"/>
      <c r="K6" s="43"/>
      <c r="L6" s="43">
        <v>10</v>
      </c>
      <c r="M6" s="53">
        <f>L6*100/62</f>
        <v>16.129032258064516</v>
      </c>
      <c r="N6" s="51" t="s">
        <v>22</v>
      </c>
      <c r="O6" s="51" t="s">
        <v>104</v>
      </c>
      <c r="P6" s="51" t="s">
        <v>152</v>
      </c>
      <c r="Q6" s="51" t="s">
        <v>25</v>
      </c>
    </row>
    <row r="7" spans="1:17">
      <c r="A7" s="50">
        <v>6</v>
      </c>
      <c r="B7" s="46" t="s">
        <v>156</v>
      </c>
      <c r="C7" s="44" t="s">
        <v>94</v>
      </c>
      <c r="D7" s="44" t="s">
        <v>157</v>
      </c>
      <c r="E7" s="44" t="s">
        <v>32</v>
      </c>
      <c r="F7" s="47">
        <v>37586</v>
      </c>
      <c r="G7" s="51" t="s">
        <v>162</v>
      </c>
      <c r="H7" s="43">
        <v>9</v>
      </c>
      <c r="I7" s="104">
        <v>13</v>
      </c>
      <c r="J7" s="43"/>
      <c r="K7" s="43"/>
      <c r="L7" s="43">
        <v>13</v>
      </c>
      <c r="M7" s="53">
        <f>L7*100/40</f>
        <v>32.5</v>
      </c>
      <c r="N7" s="51" t="s">
        <v>22</v>
      </c>
      <c r="O7" s="51" t="s">
        <v>104</v>
      </c>
      <c r="P7" s="51" t="s">
        <v>152</v>
      </c>
      <c r="Q7" s="51" t="s">
        <v>25</v>
      </c>
    </row>
    <row r="8" spans="1:17">
      <c r="A8" s="50">
        <v>7</v>
      </c>
      <c r="B8" s="46"/>
      <c r="C8" s="44"/>
      <c r="D8" s="44"/>
      <c r="E8" s="44"/>
      <c r="F8" s="47"/>
      <c r="G8" s="51"/>
      <c r="H8" s="43"/>
      <c r="I8" s="104"/>
      <c r="J8" s="43"/>
      <c r="K8" s="43"/>
      <c r="L8" s="43"/>
      <c r="M8" s="53"/>
      <c r="N8" s="43"/>
      <c r="O8" s="51"/>
      <c r="P8" s="51"/>
      <c r="Q8" s="51"/>
    </row>
    <row r="9" spans="1:17">
      <c r="A9" s="50">
        <v>8</v>
      </c>
      <c r="B9" s="46"/>
      <c r="C9" s="44"/>
      <c r="D9" s="44"/>
      <c r="E9" s="44"/>
      <c r="F9" s="47"/>
      <c r="G9" s="51"/>
      <c r="H9" s="43"/>
      <c r="I9" s="104"/>
      <c r="J9" s="43"/>
      <c r="K9" s="43"/>
      <c r="L9" s="43"/>
      <c r="M9" s="53"/>
      <c r="N9" s="43"/>
      <c r="O9" s="51"/>
      <c r="P9" s="51"/>
      <c r="Q9" s="51"/>
    </row>
    <row r="10" spans="1:17">
      <c r="A10" s="50">
        <v>9</v>
      </c>
      <c r="B10" s="46"/>
      <c r="C10" s="44"/>
      <c r="D10" s="44"/>
      <c r="E10" s="44"/>
      <c r="F10" s="47"/>
      <c r="G10" s="51"/>
      <c r="H10" s="43"/>
      <c r="I10" s="104"/>
      <c r="J10" s="43"/>
      <c r="K10" s="43"/>
      <c r="L10" s="43"/>
      <c r="M10" s="53"/>
      <c r="N10" s="43"/>
      <c r="O10" s="51"/>
      <c r="P10" s="51"/>
      <c r="Q10" s="51"/>
    </row>
    <row r="11" spans="1:17">
      <c r="A11" s="50">
        <v>10</v>
      </c>
      <c r="B11" s="46"/>
      <c r="C11" s="44"/>
      <c r="D11" s="44"/>
      <c r="E11" s="44"/>
      <c r="F11" s="47"/>
      <c r="G11" s="51"/>
      <c r="H11" s="43"/>
      <c r="I11" s="104"/>
      <c r="J11" s="43"/>
      <c r="K11" s="43"/>
      <c r="L11" s="43"/>
      <c r="M11" s="53"/>
      <c r="N11" s="43"/>
      <c r="O11" s="51"/>
      <c r="P11" s="51"/>
      <c r="Q11" s="51"/>
    </row>
    <row r="12" spans="1:17">
      <c r="A12" s="50">
        <v>12</v>
      </c>
      <c r="B12" s="46"/>
      <c r="C12" s="44"/>
      <c r="D12" s="44"/>
      <c r="E12" s="44"/>
      <c r="F12" s="47"/>
      <c r="G12" s="51"/>
      <c r="H12" s="43"/>
      <c r="I12" s="104"/>
      <c r="J12" s="43"/>
      <c r="K12" s="43"/>
      <c r="L12" s="43"/>
      <c r="M12" s="53"/>
      <c r="N12" s="43"/>
      <c r="O12" s="51"/>
      <c r="P12" s="51"/>
      <c r="Q12" s="51"/>
    </row>
    <row r="13" spans="1:17">
      <c r="A13" s="50">
        <v>13</v>
      </c>
      <c r="B13" s="46"/>
      <c r="C13" s="44"/>
      <c r="D13" s="44"/>
      <c r="E13" s="44"/>
      <c r="F13" s="47"/>
      <c r="G13" s="51"/>
      <c r="H13" s="43"/>
      <c r="I13" s="104"/>
      <c r="J13" s="43"/>
      <c r="K13" s="43"/>
      <c r="L13" s="43"/>
      <c r="M13" s="53"/>
      <c r="N13" s="43"/>
      <c r="O13" s="51"/>
      <c r="P13" s="51"/>
      <c r="Q13" s="51"/>
    </row>
    <row r="14" spans="1:17">
      <c r="A14" s="55">
        <v>14</v>
      </c>
      <c r="B14" s="95"/>
      <c r="C14" s="43"/>
      <c r="D14" s="43"/>
      <c r="E14" s="43"/>
      <c r="F14" s="96"/>
      <c r="G14" s="100"/>
      <c r="H14" s="43"/>
      <c r="I14" s="104"/>
      <c r="J14" s="43"/>
      <c r="K14" s="43"/>
      <c r="L14" s="43"/>
      <c r="M14" s="101"/>
      <c r="N14" s="43"/>
      <c r="O14" s="100"/>
      <c r="P14" s="100"/>
      <c r="Q14" s="10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Астрономия</vt:lpstr>
      <vt:lpstr>Искусство (МХК)</vt:lpstr>
      <vt:lpstr>Экономика </vt:lpstr>
      <vt:lpstr>ОБЖ</vt:lpstr>
      <vt:lpstr>Биология</vt:lpstr>
      <vt:lpstr>Общество</vt:lpstr>
      <vt:lpstr>География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cp:lastModifiedBy>Яна</cp:lastModifiedBy>
  <dcterms:created xsi:type="dcterms:W3CDTF">2018-09-30T08:15:25Z</dcterms:created>
  <dcterms:modified xsi:type="dcterms:W3CDTF">2018-10-10T11:28:06Z</dcterms:modified>
</cp:coreProperties>
</file>